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0490" windowHeight="6615"/>
  </bookViews>
  <sheets>
    <sheet name="Formato 6 a)" sheetId="29" r:id="rId1"/>
    <sheet name="Formato 6 b)" sheetId="30" r:id="rId2"/>
    <sheet name="Formato 6 c)" sheetId="31" r:id="rId3"/>
    <sheet name="Formato 6 d)" sheetId="32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32" l="1"/>
  <c r="G30" i="32"/>
  <c r="G29" i="32"/>
  <c r="F28" i="32"/>
  <c r="F21" i="32" s="1"/>
  <c r="E28" i="32"/>
  <c r="D28" i="32"/>
  <c r="C28" i="32"/>
  <c r="B28" i="32"/>
  <c r="B21" i="32" s="1"/>
  <c r="G27" i="32"/>
  <c r="G26" i="32"/>
  <c r="G25" i="32"/>
  <c r="G24" i="32"/>
  <c r="F24" i="32"/>
  <c r="E24" i="32"/>
  <c r="D24" i="32"/>
  <c r="D21" i="32" s="1"/>
  <c r="C24" i="32"/>
  <c r="C21" i="32" s="1"/>
  <c r="C33" i="32" s="1"/>
  <c r="B24" i="32"/>
  <c r="G23" i="32"/>
  <c r="G22" i="32"/>
  <c r="E21" i="32"/>
  <c r="G19" i="32"/>
  <c r="G18" i="32"/>
  <c r="G17" i="32"/>
  <c r="F16" i="32"/>
  <c r="E16" i="32"/>
  <c r="D16" i="32"/>
  <c r="C16" i="32"/>
  <c r="B16" i="32"/>
  <c r="G15" i="32"/>
  <c r="G14" i="32"/>
  <c r="G13" i="32"/>
  <c r="F12" i="32"/>
  <c r="E12" i="32"/>
  <c r="D12" i="32"/>
  <c r="C12" i="32"/>
  <c r="C9" i="32" s="1"/>
  <c r="B12" i="32"/>
  <c r="G11" i="32"/>
  <c r="G10" i="32"/>
  <c r="F9" i="32"/>
  <c r="E9" i="32"/>
  <c r="B9" i="32"/>
  <c r="G75" i="31"/>
  <c r="G74" i="31"/>
  <c r="G73" i="31"/>
  <c r="G72" i="31"/>
  <c r="G71" i="31" s="1"/>
  <c r="F71" i="31"/>
  <c r="E71" i="31"/>
  <c r="D71" i="31"/>
  <c r="C71" i="31"/>
  <c r="B71" i="31"/>
  <c r="G70" i="31"/>
  <c r="G69" i="31"/>
  <c r="G68" i="31"/>
  <c r="G67" i="31"/>
  <c r="G66" i="31"/>
  <c r="G65" i="31"/>
  <c r="G64" i="31"/>
  <c r="G63" i="31"/>
  <c r="G62" i="31"/>
  <c r="F61" i="31"/>
  <c r="F43" i="31" s="1"/>
  <c r="E61" i="31"/>
  <c r="D61" i="31"/>
  <c r="C61" i="31"/>
  <c r="B61" i="31"/>
  <c r="B43" i="31" s="1"/>
  <c r="G60" i="31"/>
  <c r="G59" i="31"/>
  <c r="G58" i="31"/>
  <c r="G57" i="31"/>
  <c r="G56" i="31"/>
  <c r="G55" i="31"/>
  <c r="G54" i="31"/>
  <c r="G53" i="31"/>
  <c r="F53" i="31"/>
  <c r="E53" i="31"/>
  <c r="D53" i="31"/>
  <c r="C53" i="31"/>
  <c r="B53" i="31"/>
  <c r="G52" i="31"/>
  <c r="G51" i="31"/>
  <c r="G50" i="31"/>
  <c r="G49" i="31"/>
  <c r="G48" i="31"/>
  <c r="G47" i="31"/>
  <c r="G46" i="31"/>
  <c r="G45" i="31"/>
  <c r="F44" i="31"/>
  <c r="E44" i="31"/>
  <c r="D44" i="31"/>
  <c r="D43" i="31" s="1"/>
  <c r="C44" i="31"/>
  <c r="B44" i="31"/>
  <c r="C43" i="31"/>
  <c r="G41" i="31"/>
  <c r="G40" i="31"/>
  <c r="G39" i="31"/>
  <c r="G38" i="31"/>
  <c r="G37" i="31" s="1"/>
  <c r="F37" i="31"/>
  <c r="E37" i="31"/>
  <c r="D37" i="31"/>
  <c r="C37" i="31"/>
  <c r="B37" i="31"/>
  <c r="G36" i="31"/>
  <c r="G35" i="31"/>
  <c r="G34" i="31"/>
  <c r="G33" i="31"/>
  <c r="G32" i="31"/>
  <c r="G31" i="31"/>
  <c r="G30" i="31"/>
  <c r="G29" i="31"/>
  <c r="G28" i="31"/>
  <c r="F27" i="31"/>
  <c r="E27" i="31"/>
  <c r="D27" i="31"/>
  <c r="C27" i="31"/>
  <c r="B27" i="31"/>
  <c r="G26" i="31"/>
  <c r="G25" i="31"/>
  <c r="G24" i="31"/>
  <c r="G23" i="31"/>
  <c r="G22" i="31"/>
  <c r="G21" i="31"/>
  <c r="G20" i="31"/>
  <c r="F19" i="31"/>
  <c r="F9" i="31" s="1"/>
  <c r="E19" i="31"/>
  <c r="D19" i="31"/>
  <c r="C19" i="31"/>
  <c r="B19" i="31"/>
  <c r="G18" i="31"/>
  <c r="G17" i="31"/>
  <c r="G16" i="31"/>
  <c r="G15" i="31"/>
  <c r="G14" i="31"/>
  <c r="G13" i="31"/>
  <c r="G12" i="31"/>
  <c r="G11" i="31"/>
  <c r="G10" i="31"/>
  <c r="F10" i="31"/>
  <c r="E10" i="31"/>
  <c r="E9" i="31" s="1"/>
  <c r="D10" i="31"/>
  <c r="D9" i="31" s="1"/>
  <c r="C10" i="31"/>
  <c r="C9" i="31" s="1"/>
  <c r="B10" i="31"/>
  <c r="B9" i="31"/>
  <c r="G117" i="30"/>
  <c r="G116" i="30"/>
  <c r="G115" i="30"/>
  <c r="G114" i="30"/>
  <c r="G113" i="30"/>
  <c r="G112" i="30"/>
  <c r="G111" i="30"/>
  <c r="G110" i="30"/>
  <c r="G109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G94" i="30"/>
  <c r="G93" i="30"/>
  <c r="G92" i="30"/>
  <c r="G91" i="30"/>
  <c r="G90" i="30"/>
  <c r="G89" i="30"/>
  <c r="G88" i="30"/>
  <c r="G87" i="30"/>
  <c r="F86" i="30"/>
  <c r="F119" i="30" s="1"/>
  <c r="E86" i="30"/>
  <c r="D86" i="30"/>
  <c r="C86" i="30"/>
  <c r="B86" i="30"/>
  <c r="B119" i="30" s="1"/>
  <c r="G84" i="30"/>
  <c r="G83" i="30"/>
  <c r="G82" i="30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9" i="30" s="1"/>
  <c r="G12" i="30"/>
  <c r="G11" i="30"/>
  <c r="G10" i="30"/>
  <c r="F9" i="30"/>
  <c r="E9" i="30"/>
  <c r="D9" i="30"/>
  <c r="C9" i="30"/>
  <c r="B9" i="30"/>
  <c r="G157" i="29"/>
  <c r="G156" i="29"/>
  <c r="G155" i="29"/>
  <c r="G154" i="29"/>
  <c r="G153" i="29"/>
  <c r="G152" i="29"/>
  <c r="G151" i="29"/>
  <c r="G150" i="29" s="1"/>
  <c r="F150" i="29"/>
  <c r="E150" i="29"/>
  <c r="D150" i="29"/>
  <c r="C150" i="29"/>
  <c r="B150" i="29"/>
  <c r="G149" i="29"/>
  <c r="G148" i="29"/>
  <c r="G147" i="29"/>
  <c r="F146" i="29"/>
  <c r="E146" i="29"/>
  <c r="D146" i="29"/>
  <c r="C146" i="29"/>
  <c r="B146" i="29"/>
  <c r="G145" i="29"/>
  <c r="G144" i="29"/>
  <c r="G143" i="29"/>
  <c r="G142" i="29"/>
  <c r="G141" i="29"/>
  <c r="G140" i="29"/>
  <c r="G139" i="29"/>
  <c r="G137" i="29" s="1"/>
  <c r="G138" i="29"/>
  <c r="F137" i="29"/>
  <c r="E137" i="29"/>
  <c r="D137" i="29"/>
  <c r="C137" i="29"/>
  <c r="B137" i="29"/>
  <c r="G136" i="29"/>
  <c r="G135" i="29"/>
  <c r="G134" i="29"/>
  <c r="F133" i="29"/>
  <c r="E133" i="29"/>
  <c r="D133" i="29"/>
  <c r="C133" i="29"/>
  <c r="B133" i="29"/>
  <c r="G132" i="29"/>
  <c r="G131" i="29"/>
  <c r="G130" i="29"/>
  <c r="G129" i="29"/>
  <c r="G128" i="29"/>
  <c r="G127" i="29"/>
  <c r="G126" i="29"/>
  <c r="G125" i="29"/>
  <c r="G124" i="29"/>
  <c r="F123" i="29"/>
  <c r="E123" i="29"/>
  <c r="D123" i="29"/>
  <c r="C123" i="29"/>
  <c r="B123" i="29"/>
  <c r="G122" i="29"/>
  <c r="G121" i="29"/>
  <c r="G120" i="29"/>
  <c r="G119" i="29"/>
  <c r="G118" i="29"/>
  <c r="G117" i="29"/>
  <c r="G116" i="29"/>
  <c r="G115" i="29"/>
  <c r="G114" i="29"/>
  <c r="G113" i="29" s="1"/>
  <c r="F113" i="29"/>
  <c r="E113" i="29"/>
  <c r="D113" i="29"/>
  <c r="C113" i="29"/>
  <c r="B113" i="29"/>
  <c r="G112" i="29"/>
  <c r="G111" i="29"/>
  <c r="G110" i="29"/>
  <c r="G109" i="29"/>
  <c r="G108" i="29"/>
  <c r="G107" i="29"/>
  <c r="G106" i="29"/>
  <c r="G105" i="29"/>
  <c r="G103" i="29" s="1"/>
  <c r="G104" i="29"/>
  <c r="F103" i="29"/>
  <c r="E103" i="29"/>
  <c r="D103" i="29"/>
  <c r="C103" i="29"/>
  <c r="B103" i="29"/>
  <c r="G102" i="29"/>
  <c r="G101" i="29"/>
  <c r="G100" i="29"/>
  <c r="G99" i="29"/>
  <c r="G98" i="29"/>
  <c r="G97" i="29"/>
  <c r="G96" i="29"/>
  <c r="G95" i="29"/>
  <c r="G94" i="29"/>
  <c r="F93" i="29"/>
  <c r="E93" i="29"/>
  <c r="D93" i="29"/>
  <c r="C93" i="29"/>
  <c r="B93" i="29"/>
  <c r="G92" i="29"/>
  <c r="G91" i="29"/>
  <c r="G90" i="29"/>
  <c r="G89" i="29"/>
  <c r="G88" i="29"/>
  <c r="G87" i="29"/>
  <c r="G86" i="29"/>
  <c r="F85" i="29"/>
  <c r="E85" i="29"/>
  <c r="D85" i="29"/>
  <c r="C85" i="29"/>
  <c r="B85" i="29"/>
  <c r="B84" i="29" s="1"/>
  <c r="D84" i="29"/>
  <c r="G82" i="29"/>
  <c r="G81" i="29"/>
  <c r="G80" i="29"/>
  <c r="G79" i="29"/>
  <c r="G78" i="29"/>
  <c r="G77" i="29"/>
  <c r="G76" i="29"/>
  <c r="G75" i="29" s="1"/>
  <c r="F75" i="29"/>
  <c r="E75" i="29"/>
  <c r="D75" i="29"/>
  <c r="C75" i="29"/>
  <c r="B75" i="29"/>
  <c r="G74" i="29"/>
  <c r="G73" i="29"/>
  <c r="G72" i="29"/>
  <c r="F71" i="29"/>
  <c r="E71" i="29"/>
  <c r="D71" i="29"/>
  <c r="C71" i="29"/>
  <c r="B71" i="29"/>
  <c r="G70" i="29"/>
  <c r="G69" i="29"/>
  <c r="G68" i="29"/>
  <c r="G67" i="29"/>
  <c r="G66" i="29"/>
  <c r="G65" i="29"/>
  <c r="G64" i="29"/>
  <c r="G63" i="29"/>
  <c r="F62" i="29"/>
  <c r="E62" i="29"/>
  <c r="D62" i="29"/>
  <c r="C62" i="29"/>
  <c r="B62" i="29"/>
  <c r="G61" i="29"/>
  <c r="G60" i="29"/>
  <c r="G59" i="29"/>
  <c r="F58" i="29"/>
  <c r="E58" i="29"/>
  <c r="D58" i="29"/>
  <c r="C58" i="29"/>
  <c r="B58" i="29"/>
  <c r="G57" i="29"/>
  <c r="G56" i="29"/>
  <c r="G55" i="29"/>
  <c r="G54" i="29"/>
  <c r="G53" i="29"/>
  <c r="G52" i="29"/>
  <c r="G51" i="29"/>
  <c r="G50" i="29"/>
  <c r="G49" i="29"/>
  <c r="F48" i="29"/>
  <c r="E48" i="29"/>
  <c r="D48" i="29"/>
  <c r="C48" i="29"/>
  <c r="B48" i="29"/>
  <c r="G47" i="29"/>
  <c r="G46" i="29"/>
  <c r="G45" i="29"/>
  <c r="G44" i="29"/>
  <c r="G43" i="29"/>
  <c r="G42" i="29"/>
  <c r="G41" i="29"/>
  <c r="G40" i="29"/>
  <c r="G39" i="29"/>
  <c r="F38" i="29"/>
  <c r="E38" i="29"/>
  <c r="D38" i="29"/>
  <c r="C38" i="29"/>
  <c r="B38" i="29"/>
  <c r="G37" i="29"/>
  <c r="G36" i="29"/>
  <c r="G35" i="29"/>
  <c r="G34" i="29"/>
  <c r="G33" i="29"/>
  <c r="G32" i="29"/>
  <c r="G31" i="29"/>
  <c r="G30" i="29"/>
  <c r="G29" i="29"/>
  <c r="F28" i="29"/>
  <c r="E28" i="29"/>
  <c r="D28" i="29"/>
  <c r="C28" i="29"/>
  <c r="B28" i="29"/>
  <c r="G27" i="29"/>
  <c r="G26" i="29"/>
  <c r="G25" i="29"/>
  <c r="G24" i="29"/>
  <c r="G23" i="29"/>
  <c r="G22" i="29"/>
  <c r="G21" i="29"/>
  <c r="G20" i="29"/>
  <c r="G19" i="29"/>
  <c r="F18" i="29"/>
  <c r="E18" i="29"/>
  <c r="D18" i="29"/>
  <c r="C18" i="29"/>
  <c r="B18" i="29"/>
  <c r="G17" i="29"/>
  <c r="G16" i="29"/>
  <c r="G15" i="29"/>
  <c r="G14" i="29"/>
  <c r="G13" i="29"/>
  <c r="G12" i="29"/>
  <c r="G10" i="29" s="1"/>
  <c r="G11" i="29"/>
  <c r="F10" i="29"/>
  <c r="E10" i="29"/>
  <c r="D10" i="29"/>
  <c r="D9" i="29" s="1"/>
  <c r="D159" i="29" s="1"/>
  <c r="C10" i="29"/>
  <c r="B10" i="29"/>
  <c r="G93" i="29" l="1"/>
  <c r="G18" i="29"/>
  <c r="C9" i="29"/>
  <c r="G58" i="29"/>
  <c r="G62" i="29"/>
  <c r="E84" i="29"/>
  <c r="E119" i="30"/>
  <c r="F84" i="29"/>
  <c r="G123" i="29"/>
  <c r="B77" i="31"/>
  <c r="D9" i="32"/>
  <c r="F33" i="32"/>
  <c r="E9" i="29"/>
  <c r="G48" i="29"/>
  <c r="E43" i="31"/>
  <c r="E77" i="31" s="1"/>
  <c r="G28" i="32"/>
  <c r="G21" i="32" s="1"/>
  <c r="F9" i="29"/>
  <c r="G85" i="29"/>
  <c r="G27" i="31"/>
  <c r="E33" i="32"/>
  <c r="G86" i="30"/>
  <c r="G119" i="30" s="1"/>
  <c r="G44" i="31"/>
  <c r="G43" i="31" s="1"/>
  <c r="G12" i="32"/>
  <c r="G9" i="32" s="1"/>
  <c r="G33" i="32" s="1"/>
  <c r="G16" i="32"/>
  <c r="F77" i="31"/>
  <c r="B33" i="32"/>
  <c r="C84" i="29"/>
  <c r="G146" i="29"/>
  <c r="C119" i="30"/>
  <c r="G61" i="31"/>
  <c r="G71" i="29"/>
  <c r="G9" i="29" s="1"/>
  <c r="B9" i="29"/>
  <c r="B159" i="29" s="1"/>
  <c r="G28" i="29"/>
  <c r="G38" i="29"/>
  <c r="G133" i="29"/>
  <c r="D119" i="30"/>
  <c r="G19" i="31"/>
  <c r="G9" i="31" s="1"/>
  <c r="G77" i="31" s="1"/>
  <c r="G84" i="29"/>
  <c r="C77" i="31"/>
  <c r="D77" i="31"/>
  <c r="D33" i="32"/>
  <c r="G159" i="29" l="1"/>
  <c r="F159" i="29"/>
  <c r="E159" i="29"/>
  <c r="C159" i="29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<sst xmlns="http://schemas.openxmlformats.org/spreadsheetml/2006/main" count="584" uniqueCount="353">
  <si>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</si>
  <si>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</si>
  <si>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</si>
  <si>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</si>
  <si>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</si>
  <si>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</si>
  <si>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</si>
  <si>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</si>
  <si>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</si>
  <si>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</si>
  <si>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</si>
  <si>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</si>
  <si>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</si>
  <si>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</si>
  <si>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</si>
  <si>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</si>
  <si>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</si>
  <si>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</si>
  <si>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</si>
  <si>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</si>
  <si>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</si>
  <si>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</si>
  <si>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</si>
  <si>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</si>
  <si>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</si>
  <si>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</si>
  <si>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</si>
  <si>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</si>
  <si>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</si>
  <si>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</si>
  <si>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</si>
  <si>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</si>
  <si>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</si>
  <si>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</si>
  <si>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</si>
  <si>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</si>
  <si>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</si>
  <si>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</si>
  <si>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</si>
  <si>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</si>
  <si>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</si>
  <si>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</si>
  <si>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</si>
  <si>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</si>
  <si>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</si>
  <si>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</si>
  <si>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</si>
  <si>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</si>
  <si>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</si>
  <si>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</si>
  <si>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</si>
  <si>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</si>
  <si>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</si>
  <si>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</si>
  <si>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</si>
  <si>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</si>
  <si>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</si>
  <si>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</si>
  <si>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</si>
  <si>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</si>
  <si>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</si>
  <si>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</si>
  <si>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</si>
  <si>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</si>
  <si>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</si>
  <si>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</si>
  <si>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</si>
  <si>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</si>
  <si>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</si>
  <si>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</si>
  <si>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</si>
  <si>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</si>
  <si>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</si>
  <si>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</si>
  <si>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</si>
  <si>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</si>
  <si>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</si>
  <si>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</si>
  <si>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</si>
  <si>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</si>
  <si>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</si>
  <si>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</si>
  <si>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</si>
  <si>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</si>
  <si>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</si>
  <si>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</si>
  <si>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</si>
  <si>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</si>
  <si>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</si>
  <si>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</si>
  <si>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</si>
  <si>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</si>
  <si>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</si>
  <si>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</si>
  <si>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</si>
  <si>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</si>
  <si>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</si>
  <si>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</si>
  <si>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</si>
  <si>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</si>
  <si>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</si>
  <si>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</si>
  <si>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</si>
  <si>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</si>
  <si>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</si>
  <si>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</si>
  <si>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</si>
  <si>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</si>
  <si>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</si>
  <si>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</si>
  <si>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</si>
  <si>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</si>
  <si>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</si>
  <si>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</si>
  <si>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</si>
  <si>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</si>
  <si>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</si>
  <si>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</si>
  <si>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</si>
  <si>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</si>
  <si>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</si>
  <si>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</si>
  <si>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</si>
  <si>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</si>
  <si>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</si>
  <si>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</si>
  <si>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</si>
  <si>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</si>
  <si>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</si>
  <si>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</si>
  <si>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</si>
  <si>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</si>
  <si>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</si>
  <si>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</si>
  <si>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</si>
  <si>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</si>
  <si>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</si>
  <si>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</si>
  <si>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</si>
  <si>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</si>
  <si>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</si>
  <si>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</si>
  <si>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</si>
  <si>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</si>
  <si>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</si>
  <si>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</si>
  <si>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</si>
  <si>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</si>
  <si>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</si>
  <si>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</si>
  <si>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</si>
  <si>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</si>
  <si>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</si>
  <si>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</si>
  <si>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</si>
  <si>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</si>
  <si>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</si>
  <si>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</si>
  <si>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</si>
  <si>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</si>
  <si>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</si>
  <si>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</si>
  <si>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</si>
  <si>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</si>
  <si>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</si>
  <si>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</si>
  <si>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</si>
  <si>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</si>
  <si>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</si>
  <si>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</si>
  <si>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</si>
  <si>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</si>
  <si>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</si>
  <si>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</si>
  <si>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</si>
  <si>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</si>
  <si>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</si>
  <si>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</si>
  <si>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</si>
  <si>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</si>
  <si>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</si>
  <si>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</si>
  <si>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</si>
  <si>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</si>
  <si>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</si>
  <si>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</si>
  <si>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</si>
  <si>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</si>
  <si>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</si>
  <si>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</si>
  <si>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</si>
  <si>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</si>
  <si>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</si>
  <si>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</si>
  <si>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</si>
  <si>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</si>
  <si>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</si>
  <si>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</si>
  <si>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</si>
  <si>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</si>
  <si>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</si>
  <si>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</si>
  <si>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</si>
  <si>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</si>
  <si>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</si>
  <si>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</si>
  <si>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</si>
  <si>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</si>
  <si>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</si>
  <si>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</si>
  <si>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</si>
  <si>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</si>
  <si>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</si>
  <si>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</si>
  <si>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</si>
  <si>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</si>
  <si>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</si>
  <si>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</si>
  <si>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</si>
  <si>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</si>
  <si>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</si>
  <si>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</si>
  <si>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</si>
  <si>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</si>
  <si>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</si>
  <si>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</si>
  <si>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</si>
  <si>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</si>
  <si>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</si>
  <si>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</si>
  <si>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</si>
  <si>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</si>
  <si>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</si>
  <si>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</si>
  <si>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</si>
  <si>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</si>
  <si>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</si>
  <si>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</si>
  <si>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</si>
  <si>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</si>
  <si>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</si>
  <si>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</si>
  <si>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</si>
  <si>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</si>
  <si>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</si>
  <si>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</si>
  <si>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</si>
  <si>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</si>
  <si>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</si>
  <si>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</si>
  <si>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</si>
  <si>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</si>
  <si>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</si>
  <si>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</si>
  <si>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</si>
  <si>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</si>
  <si>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</si>
  <si>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</si>
  <si>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</si>
  <si>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</si>
  <si>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</si>
  <si>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</si>
  <si>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</si>
  <si>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</si>
  <si>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</si>
  <si>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</si>
  <si>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</si>
  <si>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</si>
  <si>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</si>
  <si>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</si>
  <si>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</si>
  <si>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</si>
  <si>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</si>
  <si>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</si>
  <si>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Marzo de 2024 (b)</t>
  </si>
  <si>
    <t>MUNICIPIO DE LEÓN (a)</t>
  </si>
  <si>
    <t xml:space="preserve">     1009 Presidente Municipal</t>
  </si>
  <si>
    <t xml:space="preserve">     1010 Síndicos</t>
  </si>
  <si>
    <t xml:space="preserve">     1011 Regidores</t>
  </si>
  <si>
    <t xml:space="preserve">     1012 Delegados y Subdelegados Municipales</t>
  </si>
  <si>
    <t xml:space="preserve">     1194 Dirección de Presupuesto Participativo y Delegaciones</t>
  </si>
  <si>
    <t xml:space="preserve">     1195 Secretaría de Vinculación y Atención a los Leoneses</t>
  </si>
  <si>
    <t xml:space="preserve">     1196 Dirección de Relaciones Públicas y Agenda</t>
  </si>
  <si>
    <t xml:space="preserve">     1198 Dirección de Atención Ciudadana</t>
  </si>
  <si>
    <t xml:space="preserve">     1210 Secretaría del H. Ayuntamiento</t>
  </si>
  <si>
    <t xml:space="preserve">     1211 Dirección General de Asuntos Jurídicos</t>
  </si>
  <si>
    <t xml:space="preserve">     1212 Dirección General de Gobierno</t>
  </si>
  <si>
    <t xml:space="preserve">     1214 Dirección General de Apoyo a la Función Edilicia</t>
  </si>
  <si>
    <t xml:space="preserve">     1216 Dirección General de Archivos</t>
  </si>
  <si>
    <t xml:space="preserve">     1218 Subsecretaría Técnica</t>
  </si>
  <si>
    <t xml:space="preserve">     1310 Tesorería Municipal</t>
  </si>
  <si>
    <t xml:space="preserve">     1311 Dirección General de Egresos</t>
  </si>
  <si>
    <t xml:space="preserve">     1314 Dirección General de Ingresos</t>
  </si>
  <si>
    <t xml:space="preserve">     1315 Dirección General de Recursos Materiales y Servicios Generales</t>
  </si>
  <si>
    <t xml:space="preserve">     1316 Dirección General de Inversión Pública</t>
  </si>
  <si>
    <t xml:space="preserve">     1410 Contraloría Municipal</t>
  </si>
  <si>
    <t xml:space="preserve">     1510 Secretaría de Seguridad, Prevención y Protección Ciudadana</t>
  </si>
  <si>
    <t xml:space="preserve">     1512 Dirección General de Policía Municipal y Policía Vial</t>
  </si>
  <si>
    <t xml:space="preserve">     1514 Dirección General de Protección Civil</t>
  </si>
  <si>
    <t xml:space="preserve">     1517 Dirección General de Prevención del Delito y Participación Social</t>
  </si>
  <si>
    <t xml:space="preserve">     1519 Dirección de Centro de Formación Policial</t>
  </si>
  <si>
    <t xml:space="preserve">     1520 Dirección General del Centro de Cómputo, Comando, Comunicaciones y Control (C4)</t>
  </si>
  <si>
    <t xml:space="preserve">     1521 Dirección de Regulación de la Seguridad Privada</t>
  </si>
  <si>
    <t xml:space="preserve">     1522 Subsecretaría de Seguridad y Protección</t>
  </si>
  <si>
    <t xml:space="preserve">     1523 Juzgado Cívico General</t>
  </si>
  <si>
    <t xml:space="preserve">     1524 Comisionado de Prevención y Atención Ciudadana</t>
  </si>
  <si>
    <t xml:space="preserve">     1525 Dirección General de Asuntos Jurídicos y Derechos Humanos</t>
  </si>
  <si>
    <t xml:space="preserve">     1526 Dirección General de Planeación y Administración</t>
  </si>
  <si>
    <t xml:space="preserve">     1527 Dirección General de Fiscalización y Control</t>
  </si>
  <si>
    <t xml:space="preserve">     1610 Dirección General de Comunicación Social</t>
  </si>
  <si>
    <t xml:space="preserve">     1710 Dirección General de Desarrollo Institucional</t>
  </si>
  <si>
    <t xml:space="preserve">     1800 Secretaría para el Fortalecimiento Social de León</t>
  </si>
  <si>
    <t xml:space="preserve">     1810 Dirección General de Desarrollo Rural</t>
  </si>
  <si>
    <t xml:space="preserve">     1815 Dirección General de Desarrollo Social</t>
  </si>
  <si>
    <t xml:space="preserve">     1816 Dirección de Programas Estratégicos</t>
  </si>
  <si>
    <t xml:space="preserve">     1910 Dirección de Desarrollo y Participación Ciudadana</t>
  </si>
  <si>
    <t xml:space="preserve">     2010 Dirección General de Desarrollo Urbano</t>
  </si>
  <si>
    <t xml:space="preserve">     2100 Secretaría para la Reactivación Económica de León</t>
  </si>
  <si>
    <t xml:space="preserve">     2110 Dirección General de Economía</t>
  </si>
  <si>
    <t xml:space="preserve">     2111 Dirección de Comercio, Consumo y Abasto</t>
  </si>
  <si>
    <t xml:space="preserve">     2112 Dirección de Atracción de Inversiones</t>
  </si>
  <si>
    <t xml:space="preserve">     2210 Dirección General de Educación</t>
  </si>
  <si>
    <t xml:space="preserve">     2310 Dirección General de Medio Ambiente</t>
  </si>
  <si>
    <t xml:space="preserve">     2410 Dirección General de Movilidad</t>
  </si>
  <si>
    <t xml:space="preserve">     2510 Dirección General de Obra Pública</t>
  </si>
  <si>
    <t xml:space="preserve">     2610 Dirección General de Salud</t>
  </si>
  <si>
    <t xml:space="preserve">     2715 Provisiones Económicas</t>
  </si>
  <si>
    <t xml:space="preserve">     2810 Egreso Aplicable a Diversas Dependencias</t>
  </si>
  <si>
    <t xml:space="preserve">     3110 Dirección General de Hospitalidad y Turismo</t>
  </si>
  <si>
    <t xml:space="preserve">     3210 Dirección General de Innovación</t>
  </si>
  <si>
    <t xml:space="preserve">     3510 Dirección General de Gestión Gubernamental</t>
  </si>
  <si>
    <t xml:space="preserve">     3610 Dirección General de Parques y Espacios Públicos</t>
  </si>
  <si>
    <t xml:space="preserve">     4010 Unidad de Transparencia</t>
  </si>
  <si>
    <t xml:space="preserve">     4011 Juzgados Administrativos Municipales</t>
  </si>
  <si>
    <t xml:space="preserve">     4012 Defensoría de Oficio en Materia Administrativa</t>
  </si>
  <si>
    <t xml:space="preserve">     4013 Instituto Municipal de Planeación (IMPLAN)</t>
  </si>
  <si>
    <t xml:space="preserve">     5010 Patronato de Bomberos de León Guanajuato</t>
  </si>
  <si>
    <t xml:space="preserve">     5011 Comisión Municipal de Cultura Física y Deporte de León (COMUDE)</t>
  </si>
  <si>
    <t xml:space="preserve">     5012 Sistema para el Desarrollo Integral de la Familia (DIF León)</t>
  </si>
  <si>
    <t xml:space="preserve">     5013 Patronato Explora</t>
  </si>
  <si>
    <t xml:space="preserve">     5015 Patronato de la Feria Estatal de León y Parque Ecológico</t>
  </si>
  <si>
    <t xml:space="preserve">     5017 Instituto Municipal de Vivienda de León (IMUVI)</t>
  </si>
  <si>
    <t xml:space="preserve">     5018 Instituto Cultural de León (ICL)</t>
  </si>
  <si>
    <t xml:space="preserve">     5019 Instituto Municipal de las Mujeres</t>
  </si>
  <si>
    <t xml:space="preserve">     5021 Patronato del Parque Zoológico de León</t>
  </si>
  <si>
    <t xml:space="preserve">     5051 Fideicomiso de Obras por Cooperación (FIDOC)</t>
  </si>
  <si>
    <t xml:space="preserve">     5052 Instituto Municipal de la Juventud</t>
  </si>
  <si>
    <t xml:space="preserve">     5053 Patronato del Parque Ecológico Metropolitano</t>
  </si>
  <si>
    <t xml:space="preserve">     5056 Fideicomiso Museo de la Ciudad de León</t>
  </si>
  <si>
    <t xml:space="preserve">     5057 Sistema Integral de Aseo Público de León (SIAP)</t>
  </si>
  <si>
    <t xml:space="preserve">     5058 Academia Metropolitana de Seguridad Pública de León</t>
  </si>
  <si>
    <t xml:space="preserve">     1524 Comisionado de Prevención y Atención Ciudadana	580</t>
  </si>
  <si>
    <t xml:space="preserve">     3010 Deuda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</si>
</sst>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0" fillId="0" borderId="14" xfId="0" applyNumberFormat="1" applyBorder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8" xfId="0" applyNumberForma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42578125" customWidth="1"/>
    <col min="4" max="6" width="19.140625" bestFit="1" customWidth="1"/>
    <col min="7" max="7" width="19.7109375" customWidth="1"/>
    <col min="8" max="8" width="2.42578125" customWidth="1"/>
  </cols>
  <sheetData>
    <row r="1" spans="1:7" x14ac:dyDescent="0.25">
      <c r="A1" s="91" t="s">
        <v>19</v>
      </c>
      <c r="B1" s="92"/>
      <c r="C1" s="92"/>
      <c r="D1" s="92"/>
      <c r="E1" s="92"/>
      <c r="F1" s="92"/>
      <c r="G1" s="93"/>
    </row>
    <row r="2" spans="1:7" x14ac:dyDescent="0.25">
      <c r="A2" s="66" t="s">
        <v>275</v>
      </c>
      <c r="B2" s="66"/>
      <c r="C2" s="66"/>
      <c r="D2" s="66"/>
      <c r="E2" s="66"/>
      <c r="F2" s="66"/>
      <c r="G2" s="66"/>
    </row>
    <row r="3" spans="1:7" x14ac:dyDescent="0.25">
      <c r="A3" s="67" t="s">
        <v>20</v>
      </c>
      <c r="B3" s="67"/>
      <c r="C3" s="67"/>
      <c r="D3" s="67"/>
      <c r="E3" s="67"/>
      <c r="F3" s="67"/>
      <c r="G3" s="67"/>
    </row>
    <row r="4" spans="1:7" x14ac:dyDescent="0.25">
      <c r="A4" s="67" t="s">
        <v>21</v>
      </c>
      <c r="B4" s="67"/>
      <c r="C4" s="67"/>
      <c r="D4" s="67"/>
      <c r="E4" s="67"/>
      <c r="F4" s="67"/>
      <c r="G4" s="67"/>
    </row>
    <row r="5" spans="1:7" x14ac:dyDescent="0.25">
      <c r="A5" s="67" t="s">
        <v>274</v>
      </c>
      <c r="B5" s="67"/>
      <c r="C5" s="67"/>
      <c r="D5" s="67"/>
      <c r="E5" s="67"/>
      <c r="F5" s="67"/>
      <c r="G5" s="67"/>
    </row>
    <row r="6" spans="1:7" x14ac:dyDescent="0.25">
      <c r="A6" s="68" t="s">
        <v>0</v>
      </c>
      <c r="B6" s="68"/>
      <c r="C6" s="68"/>
      <c r="D6" s="68"/>
      <c r="E6" s="68"/>
      <c r="F6" s="68"/>
      <c r="G6" s="68"/>
    </row>
    <row r="7" spans="1:7" x14ac:dyDescent="0.25">
      <c r="A7" s="94" t="s">
        <v>1</v>
      </c>
      <c r="B7" s="94" t="s">
        <v>22</v>
      </c>
      <c r="C7" s="94"/>
      <c r="D7" s="94"/>
      <c r="E7" s="94"/>
      <c r="F7" s="94"/>
      <c r="G7" s="95" t="s">
        <v>23</v>
      </c>
    </row>
    <row r="8" spans="1:7" ht="30" x14ac:dyDescent="0.25">
      <c r="A8" s="94"/>
      <c r="B8" s="81" t="s">
        <v>24</v>
      </c>
      <c r="C8" s="81" t="s">
        <v>25</v>
      </c>
      <c r="D8" s="81" t="s">
        <v>26</v>
      </c>
      <c r="E8" s="81" t="s">
        <v>3</v>
      </c>
      <c r="F8" s="81" t="s">
        <v>27</v>
      </c>
      <c r="G8" s="94"/>
    </row>
    <row r="9" spans="1:7" x14ac:dyDescent="0.25">
      <c r="A9" s="5" t="s">
        <v>28</v>
      </c>
      <c r="B9" s="86">
        <f t="shared" ref="B9:G9" si="0">SUM(B10,B18,B28,B38,B48,B58,B62,B71,B75)</f>
        <v>6441894870.7599993</v>
      </c>
      <c r="C9" s="86">
        <f t="shared" si="0"/>
        <v>3121976786.4000001</v>
      </c>
      <c r="D9" s="86">
        <f t="shared" si="0"/>
        <v>9563871657.1599998</v>
      </c>
      <c r="E9" s="86">
        <f t="shared" si="0"/>
        <v>1467792497.1100001</v>
      </c>
      <c r="F9" s="86">
        <f t="shared" si="0"/>
        <v>1273387904.9299998</v>
      </c>
      <c r="G9" s="86">
        <f t="shared" si="0"/>
        <v>8096079160.0499992</v>
      </c>
    </row>
    <row r="10" spans="1:7" x14ac:dyDescent="0.25">
      <c r="A10" s="46" t="s">
        <v>29</v>
      </c>
      <c r="B10" s="86">
        <f t="shared" ref="B10:G10" si="1">SUM(B11:B17)</f>
        <v>3056390983.1199999</v>
      </c>
      <c r="C10" s="86">
        <f t="shared" si="1"/>
        <v>0</v>
      </c>
      <c r="D10" s="86">
        <f t="shared" si="1"/>
        <v>3056390983.1199999</v>
      </c>
      <c r="E10" s="86">
        <f t="shared" si="1"/>
        <v>586856967.85000002</v>
      </c>
      <c r="F10" s="86">
        <f t="shared" si="1"/>
        <v>575790108.61000001</v>
      </c>
      <c r="G10" s="86">
        <f t="shared" si="1"/>
        <v>2469534015.27</v>
      </c>
    </row>
    <row r="11" spans="1:7" x14ac:dyDescent="0.25">
      <c r="A11" s="47" t="s">
        <v>30</v>
      </c>
      <c r="B11" s="87">
        <v>1468998160.4400001</v>
      </c>
      <c r="C11" s="87">
        <v>-78267685.579999998</v>
      </c>
      <c r="D11" s="87">
        <v>1390730474.8599999</v>
      </c>
      <c r="E11" s="87">
        <v>290145018.54000002</v>
      </c>
      <c r="F11" s="87">
        <v>289907032.75</v>
      </c>
      <c r="G11" s="87">
        <f>D11-E11</f>
        <v>1100585456.3199999</v>
      </c>
    </row>
    <row r="12" spans="1:7" x14ac:dyDescent="0.25">
      <c r="A12" s="47" t="s">
        <v>31</v>
      </c>
      <c r="B12" s="87">
        <v>21000000</v>
      </c>
      <c r="C12" s="87">
        <v>2839162.77</v>
      </c>
      <c r="D12" s="87">
        <v>23839162.77</v>
      </c>
      <c r="E12" s="87">
        <v>11973877.529999999</v>
      </c>
      <c r="F12" s="87">
        <v>11973877.529999999</v>
      </c>
      <c r="G12" s="87">
        <f t="shared" ref="G12:G17" si="2">D12-E12</f>
        <v>11865285.24</v>
      </c>
    </row>
    <row r="13" spans="1:7" x14ac:dyDescent="0.25">
      <c r="A13" s="47" t="s">
        <v>32</v>
      </c>
      <c r="B13" s="87">
        <v>308231399.16000003</v>
      </c>
      <c r="C13" s="87">
        <v>-1449390.0800000001</v>
      </c>
      <c r="D13" s="87">
        <v>306782009.07999998</v>
      </c>
      <c r="E13" s="87">
        <v>29782267.550000001</v>
      </c>
      <c r="F13" s="87">
        <v>29685697.890000001</v>
      </c>
      <c r="G13" s="87">
        <f t="shared" si="2"/>
        <v>276999741.52999997</v>
      </c>
    </row>
    <row r="14" spans="1:7" x14ac:dyDescent="0.25">
      <c r="A14" s="47" t="s">
        <v>33</v>
      </c>
      <c r="B14" s="87">
        <v>393230888.08999997</v>
      </c>
      <c r="C14" s="87">
        <v>-17721656.129999999</v>
      </c>
      <c r="D14" s="87">
        <v>375509231.95999998</v>
      </c>
      <c r="E14" s="87">
        <v>57466200.32</v>
      </c>
      <c r="F14" s="87">
        <v>49710795.109999999</v>
      </c>
      <c r="G14" s="87">
        <f t="shared" si="2"/>
        <v>318043031.63999999</v>
      </c>
    </row>
    <row r="15" spans="1:7" x14ac:dyDescent="0.25">
      <c r="A15" s="47" t="s">
        <v>34</v>
      </c>
      <c r="B15" s="87">
        <v>844930535.50999999</v>
      </c>
      <c r="C15" s="87">
        <v>94599569.019999996</v>
      </c>
      <c r="D15" s="87">
        <v>939530104.52999997</v>
      </c>
      <c r="E15" s="87">
        <v>197489603.91</v>
      </c>
      <c r="F15" s="87">
        <v>194512705.33000001</v>
      </c>
      <c r="G15" s="87">
        <f t="shared" si="2"/>
        <v>742040500.62</v>
      </c>
    </row>
    <row r="16" spans="1:7" x14ac:dyDescent="0.25">
      <c r="A16" s="47" t="s">
        <v>35</v>
      </c>
      <c r="B16" s="87">
        <v>19999999.920000002</v>
      </c>
      <c r="C16" s="87">
        <v>0</v>
      </c>
      <c r="D16" s="87">
        <v>19999999.920000002</v>
      </c>
      <c r="E16" s="87">
        <v>0</v>
      </c>
      <c r="F16" s="87">
        <v>0</v>
      </c>
      <c r="G16" s="87">
        <f t="shared" si="2"/>
        <v>19999999.920000002</v>
      </c>
    </row>
    <row r="17" spans="1:7" x14ac:dyDescent="0.25">
      <c r="A17" s="47" t="s">
        <v>36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</row>
    <row r="18" spans="1:7" x14ac:dyDescent="0.25">
      <c r="A18" s="46" t="s">
        <v>37</v>
      </c>
      <c r="B18" s="86">
        <f t="shared" ref="B18:G18" si="3">SUM(B19:B27)</f>
        <v>319325384.19</v>
      </c>
      <c r="C18" s="86">
        <f t="shared" si="3"/>
        <v>80453365.470000014</v>
      </c>
      <c r="D18" s="86">
        <f t="shared" si="3"/>
        <v>399778749.65999997</v>
      </c>
      <c r="E18" s="86">
        <f t="shared" si="3"/>
        <v>58737427.229999997</v>
      </c>
      <c r="F18" s="86">
        <f t="shared" si="3"/>
        <v>47985469.359999999</v>
      </c>
      <c r="G18" s="86">
        <f t="shared" si="3"/>
        <v>341041322.43000007</v>
      </c>
    </row>
    <row r="19" spans="1:7" x14ac:dyDescent="0.25">
      <c r="A19" s="47" t="s">
        <v>38</v>
      </c>
      <c r="B19" s="87">
        <v>14272632.91</v>
      </c>
      <c r="C19" s="87">
        <v>4241957.62</v>
      </c>
      <c r="D19" s="87">
        <v>18514590.530000001</v>
      </c>
      <c r="E19" s="87">
        <v>1360744.56</v>
      </c>
      <c r="F19" s="87">
        <v>767093.98</v>
      </c>
      <c r="G19" s="87">
        <f>D19-E19</f>
        <v>17153845.970000003</v>
      </c>
    </row>
    <row r="20" spans="1:7" x14ac:dyDescent="0.25">
      <c r="A20" s="47" t="s">
        <v>39</v>
      </c>
      <c r="B20" s="87">
        <v>20743474.93</v>
      </c>
      <c r="C20" s="87">
        <v>8178654.4100000001</v>
      </c>
      <c r="D20" s="87">
        <v>28922129.34</v>
      </c>
      <c r="E20" s="87">
        <v>2115569.98</v>
      </c>
      <c r="F20" s="87">
        <v>1742389.97</v>
      </c>
      <c r="G20" s="87">
        <f t="shared" ref="G20:G27" si="4">D20-E20</f>
        <v>26806559.359999999</v>
      </c>
    </row>
    <row r="21" spans="1:7" x14ac:dyDescent="0.25">
      <c r="A21" s="47" t="s">
        <v>40</v>
      </c>
      <c r="B21" s="87">
        <v>930780</v>
      </c>
      <c r="C21" s="87">
        <v>332166.48</v>
      </c>
      <c r="D21" s="87">
        <v>1262946.48</v>
      </c>
      <c r="E21" s="87">
        <v>306397.5</v>
      </c>
      <c r="F21" s="87">
        <v>306397.5</v>
      </c>
      <c r="G21" s="87">
        <f t="shared" si="4"/>
        <v>956548.98</v>
      </c>
    </row>
    <row r="22" spans="1:7" x14ac:dyDescent="0.25">
      <c r="A22" s="47" t="s">
        <v>41</v>
      </c>
      <c r="B22" s="87">
        <v>35783093.950000003</v>
      </c>
      <c r="C22" s="87">
        <v>28631903.969999999</v>
      </c>
      <c r="D22" s="87">
        <v>64414997.920000002</v>
      </c>
      <c r="E22" s="87">
        <v>3147908.22</v>
      </c>
      <c r="F22" s="87">
        <v>1278283.99</v>
      </c>
      <c r="G22" s="87">
        <f t="shared" si="4"/>
        <v>61267089.700000003</v>
      </c>
    </row>
    <row r="23" spans="1:7" x14ac:dyDescent="0.25">
      <c r="A23" s="47" t="s">
        <v>42</v>
      </c>
      <c r="B23" s="87">
        <v>19756300.68</v>
      </c>
      <c r="C23" s="87">
        <v>1777031.03</v>
      </c>
      <c r="D23" s="87">
        <v>21533331.710000001</v>
      </c>
      <c r="E23" s="87">
        <v>1191452.78</v>
      </c>
      <c r="F23" s="87">
        <v>1185943.48</v>
      </c>
      <c r="G23" s="87">
        <f t="shared" si="4"/>
        <v>20341878.93</v>
      </c>
    </row>
    <row r="24" spans="1:7" x14ac:dyDescent="0.25">
      <c r="A24" s="47" t="s">
        <v>43</v>
      </c>
      <c r="B24" s="87">
        <v>184431864.28</v>
      </c>
      <c r="C24" s="87">
        <v>3722269.73</v>
      </c>
      <c r="D24" s="87">
        <v>188154134.00999999</v>
      </c>
      <c r="E24" s="87">
        <v>40853504.719999999</v>
      </c>
      <c r="F24" s="87">
        <v>36800634.909999996</v>
      </c>
      <c r="G24" s="87">
        <f t="shared" si="4"/>
        <v>147300629.28999999</v>
      </c>
    </row>
    <row r="25" spans="1:7" x14ac:dyDescent="0.25">
      <c r="A25" s="47" t="s">
        <v>44</v>
      </c>
      <c r="B25" s="87">
        <v>11446728.810000001</v>
      </c>
      <c r="C25" s="87">
        <v>25845673.440000001</v>
      </c>
      <c r="D25" s="87">
        <v>37292402.25</v>
      </c>
      <c r="E25" s="87">
        <v>2671606.69</v>
      </c>
      <c r="F25" s="87">
        <v>1158767.4099999999</v>
      </c>
      <c r="G25" s="87">
        <f t="shared" si="4"/>
        <v>34620795.560000002</v>
      </c>
    </row>
    <row r="26" spans="1:7" x14ac:dyDescent="0.25">
      <c r="A26" s="47" t="s">
        <v>45</v>
      </c>
      <c r="B26" s="87">
        <v>2335005</v>
      </c>
      <c r="C26" s="87">
        <v>3739012.09</v>
      </c>
      <c r="D26" s="87">
        <v>6074017.0899999999</v>
      </c>
      <c r="E26" s="87">
        <v>532018.99</v>
      </c>
      <c r="F26" s="87">
        <v>245527.99</v>
      </c>
      <c r="G26" s="87">
        <f t="shared" si="4"/>
        <v>5541998.0999999996</v>
      </c>
    </row>
    <row r="27" spans="1:7" x14ac:dyDescent="0.25">
      <c r="A27" s="47" t="s">
        <v>46</v>
      </c>
      <c r="B27" s="87">
        <v>29625503.629999999</v>
      </c>
      <c r="C27" s="87">
        <v>3984696.7</v>
      </c>
      <c r="D27" s="87">
        <v>33610200.329999998</v>
      </c>
      <c r="E27" s="87">
        <v>6558223.79</v>
      </c>
      <c r="F27" s="87">
        <v>4500430.13</v>
      </c>
      <c r="G27" s="87">
        <f t="shared" si="4"/>
        <v>27051976.539999999</v>
      </c>
    </row>
    <row r="28" spans="1:7" x14ac:dyDescent="0.25">
      <c r="A28" s="46" t="s">
        <v>47</v>
      </c>
      <c r="B28" s="86">
        <f t="shared" ref="B28:G28" si="5">SUM(B29:B37)</f>
        <v>1323800322.6599998</v>
      </c>
      <c r="C28" s="86">
        <f t="shared" si="5"/>
        <v>393614615.24000007</v>
      </c>
      <c r="D28" s="86">
        <f t="shared" si="5"/>
        <v>1717414937.8999996</v>
      </c>
      <c r="E28" s="86">
        <f t="shared" si="5"/>
        <v>192958011.49000001</v>
      </c>
      <c r="F28" s="86">
        <f t="shared" si="5"/>
        <v>172483469.35999995</v>
      </c>
      <c r="G28" s="86">
        <f t="shared" si="5"/>
        <v>1524456926.4100001</v>
      </c>
    </row>
    <row r="29" spans="1:7" x14ac:dyDescent="0.25">
      <c r="A29" s="47" t="s">
        <v>48</v>
      </c>
      <c r="B29" s="87">
        <v>304507581.72000003</v>
      </c>
      <c r="C29" s="87">
        <v>20141073.43</v>
      </c>
      <c r="D29" s="87">
        <v>324648655.14999998</v>
      </c>
      <c r="E29" s="87">
        <v>44992587.420000002</v>
      </c>
      <c r="F29" s="87">
        <v>44883688.909999996</v>
      </c>
      <c r="G29" s="87">
        <f>D29-E29</f>
        <v>279656067.72999996</v>
      </c>
    </row>
    <row r="30" spans="1:7" x14ac:dyDescent="0.25">
      <c r="A30" s="47" t="s">
        <v>49</v>
      </c>
      <c r="B30" s="87">
        <v>108997972.23999999</v>
      </c>
      <c r="C30" s="87">
        <v>21585815.359999999</v>
      </c>
      <c r="D30" s="87">
        <v>130583787.59999999</v>
      </c>
      <c r="E30" s="87">
        <v>11274767.369999999</v>
      </c>
      <c r="F30" s="87">
        <v>8860399.4399999995</v>
      </c>
      <c r="G30" s="87">
        <f t="shared" ref="G30:G37" si="6">D30-E30</f>
        <v>119309020.22999999</v>
      </c>
    </row>
    <row r="31" spans="1:7" x14ac:dyDescent="0.25">
      <c r="A31" s="47" t="s">
        <v>50</v>
      </c>
      <c r="B31" s="87">
        <v>183149911.77000001</v>
      </c>
      <c r="C31" s="87">
        <v>35887711.780000001</v>
      </c>
      <c r="D31" s="87">
        <v>219037623.55000001</v>
      </c>
      <c r="E31" s="87">
        <v>20275577.620000001</v>
      </c>
      <c r="F31" s="87">
        <v>18123352.66</v>
      </c>
      <c r="G31" s="87">
        <f t="shared" si="6"/>
        <v>198762045.93000001</v>
      </c>
    </row>
    <row r="32" spans="1:7" x14ac:dyDescent="0.25">
      <c r="A32" s="47" t="s">
        <v>51</v>
      </c>
      <c r="B32" s="87">
        <v>54661646.159999996</v>
      </c>
      <c r="C32" s="87">
        <v>213837.75</v>
      </c>
      <c r="D32" s="87">
        <v>54875483.909999996</v>
      </c>
      <c r="E32" s="87">
        <v>10743531.300000001</v>
      </c>
      <c r="F32" s="87">
        <v>10661523.140000001</v>
      </c>
      <c r="G32" s="87">
        <f t="shared" si="6"/>
        <v>44131952.609999999</v>
      </c>
    </row>
    <row r="33" spans="1:7" ht="14.45" customHeight="1" x14ac:dyDescent="0.25">
      <c r="A33" s="47" t="s">
        <v>52</v>
      </c>
      <c r="B33" s="87">
        <v>338683097.06</v>
      </c>
      <c r="C33" s="87">
        <v>309030383.18000001</v>
      </c>
      <c r="D33" s="87">
        <v>647713480.24000001</v>
      </c>
      <c r="E33" s="87">
        <v>67790415.670000002</v>
      </c>
      <c r="F33" s="87">
        <v>60493992.93</v>
      </c>
      <c r="G33" s="87">
        <f t="shared" si="6"/>
        <v>579923064.57000005</v>
      </c>
    </row>
    <row r="34" spans="1:7" ht="14.45" customHeight="1" x14ac:dyDescent="0.25">
      <c r="A34" s="47" t="s">
        <v>53</v>
      </c>
      <c r="B34" s="87">
        <v>112983489.05</v>
      </c>
      <c r="C34" s="87">
        <v>6191707.9699999997</v>
      </c>
      <c r="D34" s="87">
        <v>119175197.02</v>
      </c>
      <c r="E34" s="87">
        <v>15060608.27</v>
      </c>
      <c r="F34" s="87">
        <v>7710401.9500000002</v>
      </c>
      <c r="G34" s="87">
        <f t="shared" si="6"/>
        <v>104114588.75</v>
      </c>
    </row>
    <row r="35" spans="1:7" ht="14.45" customHeight="1" x14ac:dyDescent="0.25">
      <c r="A35" s="47" t="s">
        <v>54</v>
      </c>
      <c r="B35" s="87">
        <v>6754399.3700000001</v>
      </c>
      <c r="C35" s="87">
        <v>-232987</v>
      </c>
      <c r="D35" s="87">
        <v>6521412.3700000001</v>
      </c>
      <c r="E35" s="87">
        <v>213731.12</v>
      </c>
      <c r="F35" s="87">
        <v>189612.41</v>
      </c>
      <c r="G35" s="87">
        <f t="shared" si="6"/>
        <v>6307681.25</v>
      </c>
    </row>
    <row r="36" spans="1:7" ht="14.45" customHeight="1" x14ac:dyDescent="0.25">
      <c r="A36" s="47" t="s">
        <v>55</v>
      </c>
      <c r="B36" s="87">
        <v>104038830.7</v>
      </c>
      <c r="C36" s="87">
        <v>629602.36</v>
      </c>
      <c r="D36" s="87">
        <v>104668433.06</v>
      </c>
      <c r="E36" s="87">
        <v>6334115.1100000003</v>
      </c>
      <c r="F36" s="87">
        <v>5368807.7800000003</v>
      </c>
      <c r="G36" s="87">
        <f t="shared" si="6"/>
        <v>98334317.950000003</v>
      </c>
    </row>
    <row r="37" spans="1:7" ht="14.45" customHeight="1" x14ac:dyDescent="0.25">
      <c r="A37" s="47" t="s">
        <v>56</v>
      </c>
      <c r="B37" s="87">
        <v>110023394.59</v>
      </c>
      <c r="C37" s="87">
        <v>167470.41</v>
      </c>
      <c r="D37" s="87">
        <v>110190865</v>
      </c>
      <c r="E37" s="87">
        <v>16272677.609999999</v>
      </c>
      <c r="F37" s="87">
        <v>16191690.140000001</v>
      </c>
      <c r="G37" s="87">
        <f t="shared" si="6"/>
        <v>93918187.390000001</v>
      </c>
    </row>
    <row r="38" spans="1:7" x14ac:dyDescent="0.25">
      <c r="A38" s="46" t="s">
        <v>57</v>
      </c>
      <c r="B38" s="86">
        <f t="shared" ref="B38:G38" si="7">SUM(B39:B47)</f>
        <v>1106771859.1600001</v>
      </c>
      <c r="C38" s="86">
        <f t="shared" si="7"/>
        <v>88726234.609999999</v>
      </c>
      <c r="D38" s="86">
        <f t="shared" si="7"/>
        <v>1195498093.7700002</v>
      </c>
      <c r="E38" s="86">
        <f t="shared" si="7"/>
        <v>384477855.40999997</v>
      </c>
      <c r="F38" s="86">
        <f t="shared" si="7"/>
        <v>287443421.81999999</v>
      </c>
      <c r="G38" s="86">
        <f t="shared" si="7"/>
        <v>811020238.36000013</v>
      </c>
    </row>
    <row r="39" spans="1:7" x14ac:dyDescent="0.25">
      <c r="A39" s="47" t="s">
        <v>58</v>
      </c>
      <c r="B39" s="87">
        <v>0</v>
      </c>
      <c r="C39" s="87">
        <v>0</v>
      </c>
      <c r="D39" s="87">
        <v>0</v>
      </c>
      <c r="E39" s="87">
        <v>0</v>
      </c>
      <c r="F39" s="87">
        <v>0</v>
      </c>
      <c r="G39" s="87">
        <f>D39-E39</f>
        <v>0</v>
      </c>
    </row>
    <row r="40" spans="1:7" x14ac:dyDescent="0.25">
      <c r="A40" s="47" t="s">
        <v>59</v>
      </c>
      <c r="B40" s="87">
        <v>760036679.13999999</v>
      </c>
      <c r="C40" s="87">
        <v>63625206.829999998</v>
      </c>
      <c r="D40" s="87">
        <v>823661885.97000003</v>
      </c>
      <c r="E40" s="87">
        <v>304011511.31999999</v>
      </c>
      <c r="F40" s="87">
        <v>255567963.5</v>
      </c>
      <c r="G40" s="87">
        <f t="shared" ref="G40:G47" si="8">D40-E40</f>
        <v>519650374.65000004</v>
      </c>
    </row>
    <row r="41" spans="1:7" x14ac:dyDescent="0.25">
      <c r="A41" s="47" t="s">
        <v>60</v>
      </c>
      <c r="B41" s="87">
        <v>109548884.40000001</v>
      </c>
      <c r="C41" s="87">
        <v>9472950</v>
      </c>
      <c r="D41" s="87">
        <v>119021834.40000001</v>
      </c>
      <c r="E41" s="87">
        <v>12130654.59</v>
      </c>
      <c r="F41" s="87">
        <v>8665971.3200000003</v>
      </c>
      <c r="G41" s="87">
        <f t="shared" si="8"/>
        <v>106891179.81</v>
      </c>
    </row>
    <row r="42" spans="1:7" x14ac:dyDescent="0.25">
      <c r="A42" s="47" t="s">
        <v>61</v>
      </c>
      <c r="B42" s="87">
        <v>235090908.22999999</v>
      </c>
      <c r="C42" s="87">
        <v>15628077.779999999</v>
      </c>
      <c r="D42" s="87">
        <v>250718986.00999999</v>
      </c>
      <c r="E42" s="87">
        <v>67936112.299999997</v>
      </c>
      <c r="F42" s="87">
        <v>22809909.800000001</v>
      </c>
      <c r="G42" s="87">
        <f t="shared" si="8"/>
        <v>182782873.70999998</v>
      </c>
    </row>
    <row r="43" spans="1:7" x14ac:dyDescent="0.25">
      <c r="A43" s="47" t="s">
        <v>62</v>
      </c>
      <c r="B43" s="87">
        <v>1795387.39</v>
      </c>
      <c r="C43" s="87">
        <v>0</v>
      </c>
      <c r="D43" s="87">
        <v>1795387.39</v>
      </c>
      <c r="E43" s="87">
        <v>373111.2</v>
      </c>
      <c r="F43" s="87">
        <v>373111.2</v>
      </c>
      <c r="G43" s="87">
        <f t="shared" si="8"/>
        <v>1422276.19</v>
      </c>
    </row>
    <row r="44" spans="1:7" x14ac:dyDescent="0.25">
      <c r="A44" s="47" t="s">
        <v>63</v>
      </c>
      <c r="B44" s="87">
        <v>0</v>
      </c>
      <c r="C44" s="87">
        <v>0</v>
      </c>
      <c r="D44" s="87">
        <v>0</v>
      </c>
      <c r="E44" s="87">
        <v>0</v>
      </c>
      <c r="F44" s="87">
        <v>0</v>
      </c>
      <c r="G44" s="87">
        <f t="shared" si="8"/>
        <v>0</v>
      </c>
    </row>
    <row r="45" spans="1:7" x14ac:dyDescent="0.25">
      <c r="A45" s="47" t="s">
        <v>64</v>
      </c>
      <c r="B45" s="87">
        <v>0</v>
      </c>
      <c r="C45" s="87">
        <v>0</v>
      </c>
      <c r="D45" s="87">
        <v>0</v>
      </c>
      <c r="E45" s="87">
        <v>0</v>
      </c>
      <c r="F45" s="87">
        <v>0</v>
      </c>
      <c r="G45" s="87">
        <f t="shared" si="8"/>
        <v>0</v>
      </c>
    </row>
    <row r="46" spans="1:7" x14ac:dyDescent="0.25">
      <c r="A46" s="47" t="s">
        <v>65</v>
      </c>
      <c r="B46" s="87">
        <v>0</v>
      </c>
      <c r="C46" s="87">
        <v>0</v>
      </c>
      <c r="D46" s="87">
        <v>0</v>
      </c>
      <c r="E46" s="87">
        <v>0</v>
      </c>
      <c r="F46" s="87">
        <v>0</v>
      </c>
      <c r="G46" s="87">
        <f t="shared" si="8"/>
        <v>0</v>
      </c>
    </row>
    <row r="47" spans="1:7" x14ac:dyDescent="0.25">
      <c r="A47" s="47" t="s">
        <v>66</v>
      </c>
      <c r="B47" s="87">
        <v>300000</v>
      </c>
      <c r="C47" s="87">
        <v>0</v>
      </c>
      <c r="D47" s="87">
        <v>300000</v>
      </c>
      <c r="E47" s="87">
        <v>26466</v>
      </c>
      <c r="F47" s="87">
        <v>26466</v>
      </c>
      <c r="G47" s="87">
        <f t="shared" si="8"/>
        <v>273534</v>
      </c>
    </row>
    <row r="48" spans="1:7" x14ac:dyDescent="0.25">
      <c r="A48" s="46" t="s">
        <v>67</v>
      </c>
      <c r="B48" s="86">
        <f t="shared" ref="B48:G48" si="9">SUM(B49:B57)</f>
        <v>136789190.28999999</v>
      </c>
      <c r="C48" s="86">
        <f t="shared" si="9"/>
        <v>213077644.78999999</v>
      </c>
      <c r="D48" s="86">
        <f t="shared" si="9"/>
        <v>349866835.07999998</v>
      </c>
      <c r="E48" s="86">
        <f t="shared" si="9"/>
        <v>51025326.709999993</v>
      </c>
      <c r="F48" s="86">
        <f t="shared" si="9"/>
        <v>38034075.979999997</v>
      </c>
      <c r="G48" s="86">
        <f t="shared" si="9"/>
        <v>298841508.37</v>
      </c>
    </row>
    <row r="49" spans="1:7" x14ac:dyDescent="0.25">
      <c r="A49" s="47" t="s">
        <v>68</v>
      </c>
      <c r="B49" s="87">
        <v>35028977.25</v>
      </c>
      <c r="C49" s="87">
        <v>28521859.18</v>
      </c>
      <c r="D49" s="87">
        <v>63550836.43</v>
      </c>
      <c r="E49" s="87">
        <v>4482412.9800000004</v>
      </c>
      <c r="F49" s="87">
        <v>1755055.32</v>
      </c>
      <c r="G49" s="87">
        <f>D49-E49</f>
        <v>59068423.450000003</v>
      </c>
    </row>
    <row r="50" spans="1:7" x14ac:dyDescent="0.25">
      <c r="A50" s="47" t="s">
        <v>69</v>
      </c>
      <c r="B50" s="87">
        <v>5935744.7999999998</v>
      </c>
      <c r="C50" s="87">
        <v>9327183.1500000004</v>
      </c>
      <c r="D50" s="87">
        <v>15262927.949999999</v>
      </c>
      <c r="E50" s="87">
        <v>8493392.9600000009</v>
      </c>
      <c r="F50" s="87">
        <v>0</v>
      </c>
      <c r="G50" s="87">
        <f t="shared" ref="G50:G57" si="10">D50-E50</f>
        <v>6769534.9899999984</v>
      </c>
    </row>
    <row r="51" spans="1:7" x14ac:dyDescent="0.25">
      <c r="A51" s="47" t="s">
        <v>70</v>
      </c>
      <c r="B51" s="87">
        <v>1348123</v>
      </c>
      <c r="C51" s="87">
        <v>2669184.08</v>
      </c>
      <c r="D51" s="87">
        <v>4017307.08</v>
      </c>
      <c r="E51" s="87">
        <v>129590.06</v>
      </c>
      <c r="F51" s="87">
        <v>129590.06</v>
      </c>
      <c r="G51" s="87">
        <f t="shared" si="10"/>
        <v>3887717.02</v>
      </c>
    </row>
    <row r="52" spans="1:7" x14ac:dyDescent="0.25">
      <c r="A52" s="47" t="s">
        <v>71</v>
      </c>
      <c r="B52" s="87">
        <v>44964120.5</v>
      </c>
      <c r="C52" s="87">
        <v>56844176.530000001</v>
      </c>
      <c r="D52" s="87">
        <v>101808297.03</v>
      </c>
      <c r="E52" s="87">
        <v>34557082.259999998</v>
      </c>
      <c r="F52" s="87">
        <v>33590282.439999998</v>
      </c>
      <c r="G52" s="87">
        <f t="shared" si="10"/>
        <v>67251214.770000011</v>
      </c>
    </row>
    <row r="53" spans="1:7" x14ac:dyDescent="0.25">
      <c r="A53" s="47" t="s">
        <v>72</v>
      </c>
      <c r="B53" s="87">
        <v>16373367.960000001</v>
      </c>
      <c r="C53" s="87">
        <v>10041467.59</v>
      </c>
      <c r="D53" s="87">
        <v>26414835.550000001</v>
      </c>
      <c r="E53" s="87">
        <v>0</v>
      </c>
      <c r="F53" s="87">
        <v>0</v>
      </c>
      <c r="G53" s="87">
        <f t="shared" si="10"/>
        <v>26414835.550000001</v>
      </c>
    </row>
    <row r="54" spans="1:7" x14ac:dyDescent="0.25">
      <c r="A54" s="47" t="s">
        <v>73</v>
      </c>
      <c r="B54" s="87">
        <v>26164626.109999999</v>
      </c>
      <c r="C54" s="87">
        <v>78617773.230000004</v>
      </c>
      <c r="D54" s="87">
        <v>104782399.34</v>
      </c>
      <c r="E54" s="87">
        <v>3360450.73</v>
      </c>
      <c r="F54" s="87">
        <v>2556750.44</v>
      </c>
      <c r="G54" s="87">
        <f t="shared" si="10"/>
        <v>101421948.61</v>
      </c>
    </row>
    <row r="55" spans="1:7" x14ac:dyDescent="0.25">
      <c r="A55" s="47" t="s">
        <v>74</v>
      </c>
      <c r="B55" s="87">
        <v>0</v>
      </c>
      <c r="C55" s="87">
        <v>0</v>
      </c>
      <c r="D55" s="87">
        <v>0</v>
      </c>
      <c r="E55" s="87">
        <v>0</v>
      </c>
      <c r="F55" s="87">
        <v>0</v>
      </c>
      <c r="G55" s="87">
        <f t="shared" si="10"/>
        <v>0</v>
      </c>
    </row>
    <row r="56" spans="1:7" x14ac:dyDescent="0.25">
      <c r="A56" s="47" t="s">
        <v>75</v>
      </c>
      <c r="B56" s="87">
        <v>0</v>
      </c>
      <c r="C56" s="87">
        <v>15536446.4</v>
      </c>
      <c r="D56" s="87">
        <v>15536446.4</v>
      </c>
      <c r="E56" s="87">
        <v>0</v>
      </c>
      <c r="F56" s="87">
        <v>0</v>
      </c>
      <c r="G56" s="87">
        <f t="shared" si="10"/>
        <v>15536446.4</v>
      </c>
    </row>
    <row r="57" spans="1:7" x14ac:dyDescent="0.25">
      <c r="A57" s="47" t="s">
        <v>76</v>
      </c>
      <c r="B57" s="87">
        <v>6974230.6699999999</v>
      </c>
      <c r="C57" s="87">
        <v>11519554.630000001</v>
      </c>
      <c r="D57" s="87">
        <v>18493785.300000001</v>
      </c>
      <c r="E57" s="87">
        <v>2397.7199999999998</v>
      </c>
      <c r="F57" s="87">
        <v>2397.7199999999998</v>
      </c>
      <c r="G57" s="87">
        <f t="shared" si="10"/>
        <v>18491387.580000002</v>
      </c>
    </row>
    <row r="58" spans="1:7" x14ac:dyDescent="0.25">
      <c r="A58" s="46" t="s">
        <v>77</v>
      </c>
      <c r="B58" s="86">
        <f t="shared" ref="B58:G58" si="11">SUM(B59:B61)</f>
        <v>282987534.34000003</v>
      </c>
      <c r="C58" s="86">
        <f t="shared" si="11"/>
        <v>2489034136.5599999</v>
      </c>
      <c r="D58" s="86">
        <f t="shared" si="11"/>
        <v>2772021670.9000001</v>
      </c>
      <c r="E58" s="86">
        <f t="shared" si="11"/>
        <v>193736908.41999999</v>
      </c>
      <c r="F58" s="86">
        <f t="shared" si="11"/>
        <v>151651359.80000001</v>
      </c>
      <c r="G58" s="86">
        <f t="shared" si="11"/>
        <v>2578284762.48</v>
      </c>
    </row>
    <row r="59" spans="1:7" x14ac:dyDescent="0.25">
      <c r="A59" s="47" t="s">
        <v>78</v>
      </c>
      <c r="B59" s="87">
        <v>211144376.81</v>
      </c>
      <c r="C59" s="87">
        <v>1436962737.6800001</v>
      </c>
      <c r="D59" s="87">
        <v>1648107114.49</v>
      </c>
      <c r="E59" s="87">
        <v>135720025.34999999</v>
      </c>
      <c r="F59" s="87">
        <v>97057353.799999997</v>
      </c>
      <c r="G59" s="87">
        <f>D59-E59</f>
        <v>1512387089.1400001</v>
      </c>
    </row>
    <row r="60" spans="1:7" x14ac:dyDescent="0.25">
      <c r="A60" s="47" t="s">
        <v>79</v>
      </c>
      <c r="B60" s="87">
        <v>71843157.530000001</v>
      </c>
      <c r="C60" s="87">
        <v>1052071398.88</v>
      </c>
      <c r="D60" s="87">
        <v>1123914556.4100001</v>
      </c>
      <c r="E60" s="87">
        <v>58016883.07</v>
      </c>
      <c r="F60" s="87">
        <v>54594006</v>
      </c>
      <c r="G60" s="87">
        <f t="shared" ref="G60:G61" si="12">D60-E60</f>
        <v>1065897673.34</v>
      </c>
    </row>
    <row r="61" spans="1:7" x14ac:dyDescent="0.25">
      <c r="A61" s="47" t="s">
        <v>80</v>
      </c>
      <c r="B61" s="87">
        <v>0</v>
      </c>
      <c r="C61" s="87">
        <v>0</v>
      </c>
      <c r="D61" s="87">
        <v>0</v>
      </c>
      <c r="E61" s="87">
        <v>0</v>
      </c>
      <c r="F61" s="87">
        <v>0</v>
      </c>
      <c r="G61" s="87">
        <f t="shared" si="12"/>
        <v>0</v>
      </c>
    </row>
    <row r="62" spans="1:7" x14ac:dyDescent="0.25">
      <c r="A62" s="46" t="s">
        <v>81</v>
      </c>
      <c r="B62" s="86">
        <f t="shared" ref="B62:G62" si="13">SUM(B63:B67,B69:B70)</f>
        <v>215829597</v>
      </c>
      <c r="C62" s="86">
        <f t="shared" si="13"/>
        <v>-142929210.27000001</v>
      </c>
      <c r="D62" s="86">
        <f t="shared" si="13"/>
        <v>72900386.730000004</v>
      </c>
      <c r="E62" s="86">
        <f t="shared" si="13"/>
        <v>0</v>
      </c>
      <c r="F62" s="86">
        <f t="shared" si="13"/>
        <v>0</v>
      </c>
      <c r="G62" s="86">
        <f t="shared" si="13"/>
        <v>72900386.730000004</v>
      </c>
    </row>
    <row r="63" spans="1:7" x14ac:dyDescent="0.25">
      <c r="A63" s="47" t="s">
        <v>82</v>
      </c>
      <c r="B63" s="87">
        <v>0</v>
      </c>
      <c r="C63" s="87">
        <v>0</v>
      </c>
      <c r="D63" s="87">
        <v>0</v>
      </c>
      <c r="E63" s="87">
        <v>0</v>
      </c>
      <c r="F63" s="87">
        <v>0</v>
      </c>
      <c r="G63" s="87">
        <f>D63-E63</f>
        <v>0</v>
      </c>
    </row>
    <row r="64" spans="1:7" x14ac:dyDescent="0.25">
      <c r="A64" s="47" t="s">
        <v>83</v>
      </c>
      <c r="B64" s="87">
        <v>0</v>
      </c>
      <c r="C64" s="87">
        <v>0</v>
      </c>
      <c r="D64" s="87">
        <v>0</v>
      </c>
      <c r="E64" s="87">
        <v>0</v>
      </c>
      <c r="F64" s="87">
        <v>0</v>
      </c>
      <c r="G64" s="87">
        <f t="shared" ref="G64:G70" si="14">D64-E64</f>
        <v>0</v>
      </c>
    </row>
    <row r="65" spans="1:7" x14ac:dyDescent="0.25">
      <c r="A65" s="47" t="s">
        <v>84</v>
      </c>
      <c r="B65" s="87">
        <v>0</v>
      </c>
      <c r="C65" s="87">
        <v>0</v>
      </c>
      <c r="D65" s="87">
        <v>0</v>
      </c>
      <c r="E65" s="87">
        <v>0</v>
      </c>
      <c r="F65" s="87">
        <v>0</v>
      </c>
      <c r="G65" s="87">
        <f t="shared" si="14"/>
        <v>0</v>
      </c>
    </row>
    <row r="66" spans="1:7" x14ac:dyDescent="0.25">
      <c r="A66" s="47" t="s">
        <v>85</v>
      </c>
      <c r="B66" s="87">
        <v>0</v>
      </c>
      <c r="C66" s="87">
        <v>0</v>
      </c>
      <c r="D66" s="87">
        <v>0</v>
      </c>
      <c r="E66" s="87">
        <v>0</v>
      </c>
      <c r="F66" s="87">
        <v>0</v>
      </c>
      <c r="G66" s="87">
        <f t="shared" si="14"/>
        <v>0</v>
      </c>
    </row>
    <row r="67" spans="1:7" x14ac:dyDescent="0.25">
      <c r="A67" s="47" t="s">
        <v>86</v>
      </c>
      <c r="B67" s="87">
        <v>0</v>
      </c>
      <c r="C67" s="87">
        <v>0</v>
      </c>
      <c r="D67" s="87">
        <v>0</v>
      </c>
      <c r="E67" s="87">
        <v>0</v>
      </c>
      <c r="F67" s="87">
        <v>0</v>
      </c>
      <c r="G67" s="87">
        <f t="shared" si="14"/>
        <v>0</v>
      </c>
    </row>
    <row r="68" spans="1:7" x14ac:dyDescent="0.25">
      <c r="A68" s="47" t="s">
        <v>87</v>
      </c>
      <c r="B68" s="87">
        <v>0</v>
      </c>
      <c r="C68" s="87">
        <v>0</v>
      </c>
      <c r="D68" s="87">
        <v>0</v>
      </c>
      <c r="E68" s="87">
        <v>0</v>
      </c>
      <c r="F68" s="87">
        <v>0</v>
      </c>
      <c r="G68" s="87">
        <f t="shared" si="14"/>
        <v>0</v>
      </c>
    </row>
    <row r="69" spans="1:7" x14ac:dyDescent="0.25">
      <c r="A69" s="47" t="s">
        <v>88</v>
      </c>
      <c r="B69" s="87">
        <v>215829597</v>
      </c>
      <c r="C69" s="87">
        <v>-142929210.27000001</v>
      </c>
      <c r="D69" s="87">
        <v>72900386.730000004</v>
      </c>
      <c r="E69" s="87">
        <v>0</v>
      </c>
      <c r="F69" s="87">
        <v>0</v>
      </c>
      <c r="G69" s="87">
        <f t="shared" si="14"/>
        <v>72900386.730000004</v>
      </c>
    </row>
    <row r="70" spans="1:7" x14ac:dyDescent="0.25">
      <c r="A70" s="47" t="s">
        <v>89</v>
      </c>
      <c r="B70" s="87">
        <v>0</v>
      </c>
      <c r="C70" s="87">
        <v>0</v>
      </c>
      <c r="D70" s="87">
        <v>0</v>
      </c>
      <c r="E70" s="87">
        <v>0</v>
      </c>
      <c r="F70" s="87">
        <v>0</v>
      </c>
      <c r="G70" s="87">
        <f t="shared" si="14"/>
        <v>0</v>
      </c>
    </row>
    <row r="71" spans="1:7" x14ac:dyDescent="0.25">
      <c r="A71" s="46" t="s">
        <v>90</v>
      </c>
      <c r="B71" s="86">
        <f t="shared" ref="B71:G71" si="15">SUM(B72:B74)</f>
        <v>0</v>
      </c>
      <c r="C71" s="86">
        <f t="shared" si="15"/>
        <v>0</v>
      </c>
      <c r="D71" s="86">
        <f t="shared" si="15"/>
        <v>0</v>
      </c>
      <c r="E71" s="86">
        <f t="shared" si="15"/>
        <v>0</v>
      </c>
      <c r="F71" s="86">
        <f t="shared" si="15"/>
        <v>0</v>
      </c>
      <c r="G71" s="86">
        <f t="shared" si="15"/>
        <v>0</v>
      </c>
    </row>
    <row r="72" spans="1:7" x14ac:dyDescent="0.25">
      <c r="A72" s="47" t="s">
        <v>91</v>
      </c>
      <c r="B72" s="87">
        <v>0</v>
      </c>
      <c r="C72" s="87">
        <v>0</v>
      </c>
      <c r="D72" s="87">
        <v>0</v>
      </c>
      <c r="E72" s="87">
        <v>0</v>
      </c>
      <c r="F72" s="87">
        <v>0</v>
      </c>
      <c r="G72" s="87">
        <f>D72-E72</f>
        <v>0</v>
      </c>
    </row>
    <row r="73" spans="1:7" x14ac:dyDescent="0.25">
      <c r="A73" s="47" t="s">
        <v>92</v>
      </c>
      <c r="B73" s="87">
        <v>0</v>
      </c>
      <c r="C73" s="87">
        <v>0</v>
      </c>
      <c r="D73" s="87">
        <v>0</v>
      </c>
      <c r="E73" s="87">
        <v>0</v>
      </c>
      <c r="F73" s="87">
        <v>0</v>
      </c>
      <c r="G73" s="87">
        <f t="shared" ref="G73:G74" si="16">D73-E73</f>
        <v>0</v>
      </c>
    </row>
    <row r="74" spans="1:7" x14ac:dyDescent="0.25">
      <c r="A74" s="47" t="s">
        <v>93</v>
      </c>
      <c r="B74" s="87">
        <v>0</v>
      </c>
      <c r="C74" s="87">
        <v>0</v>
      </c>
      <c r="D74" s="87">
        <v>0</v>
      </c>
      <c r="E74" s="87">
        <v>0</v>
      </c>
      <c r="F74" s="87">
        <v>0</v>
      </c>
      <c r="G74" s="87">
        <f t="shared" si="16"/>
        <v>0</v>
      </c>
    </row>
    <row r="75" spans="1:7" x14ac:dyDescent="0.25">
      <c r="A75" s="46" t="s">
        <v>94</v>
      </c>
      <c r="B75" s="86">
        <f t="shared" ref="B75:G75" si="17">SUM(B76:B82)</f>
        <v>0</v>
      </c>
      <c r="C75" s="86">
        <f t="shared" si="17"/>
        <v>0</v>
      </c>
      <c r="D75" s="86">
        <f t="shared" si="17"/>
        <v>0</v>
      </c>
      <c r="E75" s="86">
        <f t="shared" si="17"/>
        <v>0</v>
      </c>
      <c r="F75" s="86">
        <f t="shared" si="17"/>
        <v>0</v>
      </c>
      <c r="G75" s="86">
        <f t="shared" si="17"/>
        <v>0</v>
      </c>
    </row>
    <row r="76" spans="1:7" x14ac:dyDescent="0.25">
      <c r="A76" s="47" t="s">
        <v>95</v>
      </c>
      <c r="B76" s="87">
        <v>0</v>
      </c>
      <c r="C76" s="87">
        <v>0</v>
      </c>
      <c r="D76" s="87">
        <v>0</v>
      </c>
      <c r="E76" s="87">
        <v>0</v>
      </c>
      <c r="F76" s="87">
        <v>0</v>
      </c>
      <c r="G76" s="87">
        <f>D76-E76</f>
        <v>0</v>
      </c>
    </row>
    <row r="77" spans="1:7" x14ac:dyDescent="0.25">
      <c r="A77" s="47" t="s">
        <v>96</v>
      </c>
      <c r="B77" s="87">
        <v>0</v>
      </c>
      <c r="C77" s="87">
        <v>0</v>
      </c>
      <c r="D77" s="87">
        <v>0</v>
      </c>
      <c r="E77" s="87">
        <v>0</v>
      </c>
      <c r="F77" s="87">
        <v>0</v>
      </c>
      <c r="G77" s="87">
        <f t="shared" ref="G77:G82" si="18">D77-E77</f>
        <v>0</v>
      </c>
    </row>
    <row r="78" spans="1:7" x14ac:dyDescent="0.25">
      <c r="A78" s="47" t="s">
        <v>97</v>
      </c>
      <c r="B78" s="87">
        <v>0</v>
      </c>
      <c r="C78" s="87">
        <v>0</v>
      </c>
      <c r="D78" s="87">
        <v>0</v>
      </c>
      <c r="E78" s="87">
        <v>0</v>
      </c>
      <c r="F78" s="87">
        <v>0</v>
      </c>
      <c r="G78" s="87">
        <f t="shared" si="18"/>
        <v>0</v>
      </c>
    </row>
    <row r="79" spans="1:7" x14ac:dyDescent="0.25">
      <c r="A79" s="47" t="s">
        <v>98</v>
      </c>
      <c r="B79" s="87">
        <v>0</v>
      </c>
      <c r="C79" s="87">
        <v>0</v>
      </c>
      <c r="D79" s="87">
        <v>0</v>
      </c>
      <c r="E79" s="87">
        <v>0</v>
      </c>
      <c r="F79" s="87">
        <v>0</v>
      </c>
      <c r="G79" s="87">
        <f t="shared" si="18"/>
        <v>0</v>
      </c>
    </row>
    <row r="80" spans="1:7" x14ac:dyDescent="0.25">
      <c r="A80" s="47" t="s">
        <v>99</v>
      </c>
      <c r="B80" s="87">
        <v>0</v>
      </c>
      <c r="C80" s="87">
        <v>0</v>
      </c>
      <c r="D80" s="87">
        <v>0</v>
      </c>
      <c r="E80" s="87">
        <v>0</v>
      </c>
      <c r="F80" s="87">
        <v>0</v>
      </c>
      <c r="G80" s="87">
        <f t="shared" si="18"/>
        <v>0</v>
      </c>
    </row>
    <row r="81" spans="1:7" x14ac:dyDescent="0.25">
      <c r="A81" s="47" t="s">
        <v>100</v>
      </c>
      <c r="B81" s="87">
        <v>0</v>
      </c>
      <c r="C81" s="87">
        <v>0</v>
      </c>
      <c r="D81" s="87">
        <v>0</v>
      </c>
      <c r="E81" s="87">
        <v>0</v>
      </c>
      <c r="F81" s="87">
        <v>0</v>
      </c>
      <c r="G81" s="87">
        <f t="shared" si="18"/>
        <v>0</v>
      </c>
    </row>
    <row r="82" spans="1:7" x14ac:dyDescent="0.25">
      <c r="A82" s="47" t="s">
        <v>101</v>
      </c>
      <c r="B82" s="87">
        <v>0</v>
      </c>
      <c r="C82" s="87">
        <v>0</v>
      </c>
      <c r="D82" s="87">
        <v>0</v>
      </c>
      <c r="E82" s="87">
        <v>0</v>
      </c>
      <c r="F82" s="87">
        <v>0</v>
      </c>
      <c r="G82" s="87">
        <f t="shared" si="18"/>
        <v>0</v>
      </c>
    </row>
    <row r="83" spans="1:7" x14ac:dyDescent="0.25">
      <c r="A83" s="48"/>
      <c r="B83" s="87"/>
      <c r="C83" s="87"/>
      <c r="D83" s="87"/>
      <c r="E83" s="87"/>
      <c r="F83" s="87"/>
      <c r="G83" s="87"/>
    </row>
    <row r="84" spans="1:7" x14ac:dyDescent="0.25">
      <c r="A84" s="6" t="s">
        <v>102</v>
      </c>
      <c r="B84" s="86">
        <f t="shared" ref="B84:G84" si="19">SUM(B85,B93,B103,B113,B123,B133,B137,B146,B150)</f>
        <v>2228274427.2799997</v>
      </c>
      <c r="C84" s="86">
        <f t="shared" si="19"/>
        <v>165200746.33999994</v>
      </c>
      <c r="D84" s="86">
        <f t="shared" si="19"/>
        <v>2393475173.6199999</v>
      </c>
      <c r="E84" s="86">
        <f t="shared" si="19"/>
        <v>353465824.48000002</v>
      </c>
      <c r="F84" s="86">
        <f t="shared" si="19"/>
        <v>318860463.56</v>
      </c>
      <c r="G84" s="86">
        <f t="shared" si="19"/>
        <v>2040009349.1399999</v>
      </c>
    </row>
    <row r="85" spans="1:7" x14ac:dyDescent="0.25">
      <c r="A85" s="46" t="s">
        <v>29</v>
      </c>
      <c r="B85" s="86">
        <f t="shared" ref="B85:G85" si="20">SUM(B86:B92)</f>
        <v>295990251.48000002</v>
      </c>
      <c r="C85" s="86">
        <f t="shared" si="20"/>
        <v>0</v>
      </c>
      <c r="D85" s="86">
        <f t="shared" si="20"/>
        <v>295990251.48000002</v>
      </c>
      <c r="E85" s="86">
        <f t="shared" si="20"/>
        <v>78476109.469999999</v>
      </c>
      <c r="F85" s="86">
        <f t="shared" si="20"/>
        <v>62788508.810000002</v>
      </c>
      <c r="G85" s="86">
        <f t="shared" si="20"/>
        <v>217514142.01000002</v>
      </c>
    </row>
    <row r="86" spans="1:7" x14ac:dyDescent="0.25">
      <c r="A86" s="47" t="s">
        <v>30</v>
      </c>
      <c r="B86" s="87">
        <v>0</v>
      </c>
      <c r="C86" s="87">
        <v>0</v>
      </c>
      <c r="D86" s="87">
        <v>0</v>
      </c>
      <c r="E86" s="87">
        <v>0</v>
      </c>
      <c r="F86" s="87">
        <v>0</v>
      </c>
      <c r="G86" s="87">
        <f>D86-E86</f>
        <v>0</v>
      </c>
    </row>
    <row r="87" spans="1:7" x14ac:dyDescent="0.25">
      <c r="A87" s="47" t="s">
        <v>31</v>
      </c>
      <c r="B87" s="87">
        <v>0</v>
      </c>
      <c r="C87" s="87">
        <v>0</v>
      </c>
      <c r="D87" s="87">
        <v>0</v>
      </c>
      <c r="E87" s="87">
        <v>0</v>
      </c>
      <c r="F87" s="87">
        <v>0</v>
      </c>
      <c r="G87" s="87">
        <f t="shared" ref="G87:G92" si="21">D87-E87</f>
        <v>0</v>
      </c>
    </row>
    <row r="88" spans="1:7" x14ac:dyDescent="0.25">
      <c r="A88" s="47" t="s">
        <v>32</v>
      </c>
      <c r="B88" s="87">
        <v>0</v>
      </c>
      <c r="C88" s="87">
        <v>0</v>
      </c>
      <c r="D88" s="87">
        <v>0</v>
      </c>
      <c r="E88" s="87">
        <v>0</v>
      </c>
      <c r="F88" s="87">
        <v>0</v>
      </c>
      <c r="G88" s="87">
        <f t="shared" si="21"/>
        <v>0</v>
      </c>
    </row>
    <row r="89" spans="1:7" x14ac:dyDescent="0.25">
      <c r="A89" s="47" t="s">
        <v>33</v>
      </c>
      <c r="B89" s="87">
        <v>295990251.48000002</v>
      </c>
      <c r="C89" s="87">
        <v>0</v>
      </c>
      <c r="D89" s="87">
        <v>295990251.48000002</v>
      </c>
      <c r="E89" s="87">
        <v>78476109.469999999</v>
      </c>
      <c r="F89" s="87">
        <v>62788508.810000002</v>
      </c>
      <c r="G89" s="87">
        <f t="shared" si="21"/>
        <v>217514142.01000002</v>
      </c>
    </row>
    <row r="90" spans="1:7" x14ac:dyDescent="0.25">
      <c r="A90" s="47" t="s">
        <v>34</v>
      </c>
      <c r="B90" s="87">
        <v>0</v>
      </c>
      <c r="C90" s="87">
        <v>0</v>
      </c>
      <c r="D90" s="87">
        <v>0</v>
      </c>
      <c r="E90" s="87">
        <v>0</v>
      </c>
      <c r="F90" s="87">
        <v>0</v>
      </c>
      <c r="G90" s="87">
        <f t="shared" si="21"/>
        <v>0</v>
      </c>
    </row>
    <row r="91" spans="1:7" x14ac:dyDescent="0.25">
      <c r="A91" s="47" t="s">
        <v>35</v>
      </c>
      <c r="B91" s="87">
        <v>0</v>
      </c>
      <c r="C91" s="87">
        <v>0</v>
      </c>
      <c r="D91" s="87">
        <v>0</v>
      </c>
      <c r="E91" s="87">
        <v>0</v>
      </c>
      <c r="F91" s="87">
        <v>0</v>
      </c>
      <c r="G91" s="87">
        <f t="shared" si="21"/>
        <v>0</v>
      </c>
    </row>
    <row r="92" spans="1:7" x14ac:dyDescent="0.25">
      <c r="A92" s="47" t="s">
        <v>36</v>
      </c>
      <c r="B92" s="87">
        <v>0</v>
      </c>
      <c r="C92" s="87">
        <v>0</v>
      </c>
      <c r="D92" s="87">
        <v>0</v>
      </c>
      <c r="E92" s="87">
        <v>0</v>
      </c>
      <c r="F92" s="87">
        <v>0</v>
      </c>
      <c r="G92" s="87">
        <f t="shared" si="21"/>
        <v>0</v>
      </c>
    </row>
    <row r="93" spans="1:7" x14ac:dyDescent="0.25">
      <c r="A93" s="46" t="s">
        <v>37</v>
      </c>
      <c r="B93" s="86">
        <f t="shared" ref="B93:G93" si="22">SUM(B94:B102)</f>
        <v>59455302.799999997</v>
      </c>
      <c r="C93" s="86">
        <f t="shared" si="22"/>
        <v>48342398.630000003</v>
      </c>
      <c r="D93" s="86">
        <f t="shared" si="22"/>
        <v>107797701.43000001</v>
      </c>
      <c r="E93" s="86">
        <f t="shared" si="22"/>
        <v>209.98</v>
      </c>
      <c r="F93" s="86">
        <f t="shared" si="22"/>
        <v>209.98</v>
      </c>
      <c r="G93" s="86">
        <f t="shared" si="22"/>
        <v>107797491.45</v>
      </c>
    </row>
    <row r="94" spans="1:7" x14ac:dyDescent="0.25">
      <c r="A94" s="47" t="s">
        <v>38</v>
      </c>
      <c r="B94" s="87">
        <v>0</v>
      </c>
      <c r="C94" s="87">
        <v>0</v>
      </c>
      <c r="D94" s="87">
        <v>0</v>
      </c>
      <c r="E94" s="87">
        <v>0</v>
      </c>
      <c r="F94" s="87">
        <v>0</v>
      </c>
      <c r="G94" s="87">
        <f>D94-E94</f>
        <v>0</v>
      </c>
    </row>
    <row r="95" spans="1:7" x14ac:dyDescent="0.25">
      <c r="A95" s="47" t="s">
        <v>39</v>
      </c>
      <c r="B95" s="87">
        <v>0</v>
      </c>
      <c r="C95" s="87">
        <v>0</v>
      </c>
      <c r="D95" s="87">
        <v>0</v>
      </c>
      <c r="E95" s="87">
        <v>0</v>
      </c>
      <c r="F95" s="87">
        <v>0</v>
      </c>
      <c r="G95" s="87">
        <f t="shared" ref="G95:G102" si="23">D95-E95</f>
        <v>0</v>
      </c>
    </row>
    <row r="96" spans="1:7" x14ac:dyDescent="0.25">
      <c r="A96" s="47" t="s">
        <v>40</v>
      </c>
      <c r="B96" s="87">
        <v>0</v>
      </c>
      <c r="C96" s="87">
        <v>0</v>
      </c>
      <c r="D96" s="87">
        <v>0</v>
      </c>
      <c r="E96" s="87">
        <v>0</v>
      </c>
      <c r="F96" s="87">
        <v>0</v>
      </c>
      <c r="G96" s="87">
        <f t="shared" si="23"/>
        <v>0</v>
      </c>
    </row>
    <row r="97" spans="1:7" x14ac:dyDescent="0.25">
      <c r="A97" s="47" t="s">
        <v>41</v>
      </c>
      <c r="B97" s="87">
        <v>0</v>
      </c>
      <c r="C97" s="87">
        <v>0</v>
      </c>
      <c r="D97" s="87">
        <v>0</v>
      </c>
      <c r="E97" s="87">
        <v>0</v>
      </c>
      <c r="F97" s="87">
        <v>0</v>
      </c>
      <c r="G97" s="87">
        <f t="shared" si="23"/>
        <v>0</v>
      </c>
    </row>
    <row r="98" spans="1:7" x14ac:dyDescent="0.25">
      <c r="A98" s="49" t="s">
        <v>42</v>
      </c>
      <c r="B98" s="87">
        <v>0</v>
      </c>
      <c r="C98" s="87">
        <v>0</v>
      </c>
      <c r="D98" s="87">
        <v>0</v>
      </c>
      <c r="E98" s="87">
        <v>0</v>
      </c>
      <c r="F98" s="87">
        <v>0</v>
      </c>
      <c r="G98" s="87">
        <f t="shared" si="23"/>
        <v>0</v>
      </c>
    </row>
    <row r="99" spans="1:7" x14ac:dyDescent="0.25">
      <c r="A99" s="47" t="s">
        <v>43</v>
      </c>
      <c r="B99" s="87">
        <v>0</v>
      </c>
      <c r="C99" s="87">
        <v>58480528.630000003</v>
      </c>
      <c r="D99" s="87">
        <v>58480528.630000003</v>
      </c>
      <c r="E99" s="87">
        <v>0</v>
      </c>
      <c r="F99" s="87">
        <v>0</v>
      </c>
      <c r="G99" s="87">
        <f t="shared" si="23"/>
        <v>58480528.630000003</v>
      </c>
    </row>
    <row r="100" spans="1:7" x14ac:dyDescent="0.25">
      <c r="A100" s="47" t="s">
        <v>44</v>
      </c>
      <c r="B100" s="87">
        <v>51533102.799999997</v>
      </c>
      <c r="C100" s="87">
        <v>-9215930</v>
      </c>
      <c r="D100" s="87">
        <v>42317172.799999997</v>
      </c>
      <c r="E100" s="87">
        <v>209.98</v>
      </c>
      <c r="F100" s="87">
        <v>209.98</v>
      </c>
      <c r="G100" s="87">
        <f t="shared" si="23"/>
        <v>42316962.82</v>
      </c>
    </row>
    <row r="101" spans="1:7" x14ac:dyDescent="0.25">
      <c r="A101" s="47" t="s">
        <v>45</v>
      </c>
      <c r="B101" s="87">
        <v>7922200</v>
      </c>
      <c r="C101" s="87">
        <v>-922200</v>
      </c>
      <c r="D101" s="87">
        <v>7000000</v>
      </c>
      <c r="E101" s="87">
        <v>0</v>
      </c>
      <c r="F101" s="87">
        <v>0</v>
      </c>
      <c r="G101" s="87">
        <f t="shared" si="23"/>
        <v>7000000</v>
      </c>
    </row>
    <row r="102" spans="1:7" x14ac:dyDescent="0.25">
      <c r="A102" s="47" t="s">
        <v>46</v>
      </c>
      <c r="B102" s="87">
        <v>0</v>
      </c>
      <c r="C102" s="87">
        <v>0</v>
      </c>
      <c r="D102" s="87">
        <v>0</v>
      </c>
      <c r="E102" s="87">
        <v>0</v>
      </c>
      <c r="F102" s="87">
        <v>0</v>
      </c>
      <c r="G102" s="87">
        <f t="shared" si="23"/>
        <v>0</v>
      </c>
    </row>
    <row r="103" spans="1:7" x14ac:dyDescent="0.25">
      <c r="A103" s="46" t="s">
        <v>47</v>
      </c>
      <c r="B103" s="86">
        <f t="shared" ref="B103:G103" si="24">SUM(B104:B112)</f>
        <v>231680209.99000001</v>
      </c>
      <c r="C103" s="86">
        <f t="shared" si="24"/>
        <v>18564022.129999999</v>
      </c>
      <c r="D103" s="86">
        <f t="shared" si="24"/>
        <v>250244232.12</v>
      </c>
      <c r="E103" s="86">
        <f t="shared" si="24"/>
        <v>42035330.460000001</v>
      </c>
      <c r="F103" s="86">
        <f t="shared" si="24"/>
        <v>26911554.559999999</v>
      </c>
      <c r="G103" s="86">
        <f t="shared" si="24"/>
        <v>208208901.66</v>
      </c>
    </row>
    <row r="104" spans="1:7" x14ac:dyDescent="0.25">
      <c r="A104" s="47" t="s">
        <v>48</v>
      </c>
      <c r="B104" s="87">
        <v>0</v>
      </c>
      <c r="C104" s="87">
        <v>0</v>
      </c>
      <c r="D104" s="87">
        <v>0</v>
      </c>
      <c r="E104" s="87">
        <v>0</v>
      </c>
      <c r="F104" s="87">
        <v>0</v>
      </c>
      <c r="G104" s="87">
        <f>D104-E104</f>
        <v>0</v>
      </c>
    </row>
    <row r="105" spans="1:7" x14ac:dyDescent="0.25">
      <c r="A105" s="47" t="s">
        <v>49</v>
      </c>
      <c r="B105" s="87">
        <v>4000000</v>
      </c>
      <c r="C105" s="87">
        <v>0</v>
      </c>
      <c r="D105" s="87">
        <v>4000000</v>
      </c>
      <c r="E105" s="87">
        <v>0</v>
      </c>
      <c r="F105" s="87">
        <v>0</v>
      </c>
      <c r="G105" s="87">
        <f t="shared" ref="G105:G112" si="25">D105-E105</f>
        <v>4000000</v>
      </c>
    </row>
    <row r="106" spans="1:7" x14ac:dyDescent="0.25">
      <c r="A106" s="47" t="s">
        <v>50</v>
      </c>
      <c r="B106" s="87">
        <v>0</v>
      </c>
      <c r="C106" s="87">
        <v>0</v>
      </c>
      <c r="D106" s="87">
        <v>0</v>
      </c>
      <c r="E106" s="87">
        <v>0</v>
      </c>
      <c r="F106" s="87">
        <v>0</v>
      </c>
      <c r="G106" s="87">
        <f t="shared" si="25"/>
        <v>0</v>
      </c>
    </row>
    <row r="107" spans="1:7" x14ac:dyDescent="0.25">
      <c r="A107" s="47" t="s">
        <v>51</v>
      </c>
      <c r="B107" s="87">
        <v>0</v>
      </c>
      <c r="C107" s="87">
        <v>0</v>
      </c>
      <c r="D107" s="87">
        <v>0</v>
      </c>
      <c r="E107" s="87">
        <v>0</v>
      </c>
      <c r="F107" s="87">
        <v>0</v>
      </c>
      <c r="G107" s="87">
        <f t="shared" si="25"/>
        <v>0</v>
      </c>
    </row>
    <row r="108" spans="1:7" x14ac:dyDescent="0.25">
      <c r="A108" s="47" t="s">
        <v>52</v>
      </c>
      <c r="B108" s="87">
        <v>227153473.99000001</v>
      </c>
      <c r="C108" s="87">
        <v>18564022.129999999</v>
      </c>
      <c r="D108" s="87">
        <v>245717496.12</v>
      </c>
      <c r="E108" s="87">
        <v>42035330.460000001</v>
      </c>
      <c r="F108" s="87">
        <v>26911554.559999999</v>
      </c>
      <c r="G108" s="87">
        <f t="shared" si="25"/>
        <v>203682165.66</v>
      </c>
    </row>
    <row r="109" spans="1:7" x14ac:dyDescent="0.25">
      <c r="A109" s="47" t="s">
        <v>53</v>
      </c>
      <c r="B109" s="87">
        <v>0</v>
      </c>
      <c r="C109" s="87">
        <v>0</v>
      </c>
      <c r="D109" s="87">
        <v>0</v>
      </c>
      <c r="E109" s="87">
        <v>0</v>
      </c>
      <c r="F109" s="87">
        <v>0</v>
      </c>
      <c r="G109" s="87">
        <f t="shared" si="25"/>
        <v>0</v>
      </c>
    </row>
    <row r="110" spans="1:7" x14ac:dyDescent="0.25">
      <c r="A110" s="47" t="s">
        <v>54</v>
      </c>
      <c r="B110" s="87">
        <v>0</v>
      </c>
      <c r="C110" s="87">
        <v>0</v>
      </c>
      <c r="D110" s="87">
        <v>0</v>
      </c>
      <c r="E110" s="87">
        <v>0</v>
      </c>
      <c r="F110" s="87">
        <v>0</v>
      </c>
      <c r="G110" s="87">
        <f t="shared" si="25"/>
        <v>0</v>
      </c>
    </row>
    <row r="111" spans="1:7" x14ac:dyDescent="0.25">
      <c r="A111" s="47" t="s">
        <v>55</v>
      </c>
      <c r="B111" s="87">
        <v>0</v>
      </c>
      <c r="C111" s="87">
        <v>0</v>
      </c>
      <c r="D111" s="87">
        <v>0</v>
      </c>
      <c r="E111" s="87">
        <v>0</v>
      </c>
      <c r="F111" s="87">
        <v>0</v>
      </c>
      <c r="G111" s="87">
        <f t="shared" si="25"/>
        <v>0</v>
      </c>
    </row>
    <row r="112" spans="1:7" x14ac:dyDescent="0.25">
      <c r="A112" s="47" t="s">
        <v>56</v>
      </c>
      <c r="B112" s="87">
        <v>526736</v>
      </c>
      <c r="C112" s="87">
        <v>0</v>
      </c>
      <c r="D112" s="87">
        <v>526736</v>
      </c>
      <c r="E112" s="87">
        <v>0</v>
      </c>
      <c r="F112" s="87">
        <v>0</v>
      </c>
      <c r="G112" s="87">
        <f t="shared" si="25"/>
        <v>526736</v>
      </c>
    </row>
    <row r="113" spans="1:7" x14ac:dyDescent="0.25">
      <c r="A113" s="46" t="s">
        <v>57</v>
      </c>
      <c r="B113" s="86">
        <f t="shared" ref="B113:G113" si="26">SUM(B114:B122)</f>
        <v>429662994.19</v>
      </c>
      <c r="C113" s="86">
        <f t="shared" si="26"/>
        <v>118921851.86</v>
      </c>
      <c r="D113" s="86">
        <f t="shared" si="26"/>
        <v>548584846.04999995</v>
      </c>
      <c r="E113" s="86">
        <f t="shared" si="26"/>
        <v>31580684.669999998</v>
      </c>
      <c r="F113" s="86">
        <f t="shared" si="26"/>
        <v>31268618.859999999</v>
      </c>
      <c r="G113" s="86">
        <f t="shared" si="26"/>
        <v>517004161.37999994</v>
      </c>
    </row>
    <row r="114" spans="1:7" x14ac:dyDescent="0.25">
      <c r="A114" s="47" t="s">
        <v>58</v>
      </c>
      <c r="B114" s="87">
        <v>23408376.329999998</v>
      </c>
      <c r="C114" s="87">
        <v>0</v>
      </c>
      <c r="D114" s="87">
        <v>23408376.329999998</v>
      </c>
      <c r="E114" s="87">
        <v>0</v>
      </c>
      <c r="F114" s="87">
        <v>0</v>
      </c>
      <c r="G114" s="87">
        <f>D114-E114</f>
        <v>23408376.329999998</v>
      </c>
    </row>
    <row r="115" spans="1:7" x14ac:dyDescent="0.25">
      <c r="A115" s="47" t="s">
        <v>59</v>
      </c>
      <c r="B115" s="87">
        <v>406254617.86000001</v>
      </c>
      <c r="C115" s="87">
        <v>117603408.09999999</v>
      </c>
      <c r="D115" s="87">
        <v>523858025.95999998</v>
      </c>
      <c r="E115" s="87">
        <v>31268618.859999999</v>
      </c>
      <c r="F115" s="87">
        <v>31268618.859999999</v>
      </c>
      <c r="G115" s="87">
        <f t="shared" ref="G115:G122" si="27">D115-E115</f>
        <v>492589407.09999996</v>
      </c>
    </row>
    <row r="116" spans="1:7" x14ac:dyDescent="0.25">
      <c r="A116" s="47" t="s">
        <v>60</v>
      </c>
      <c r="B116" s="87">
        <v>0</v>
      </c>
      <c r="C116" s="87">
        <v>0</v>
      </c>
      <c r="D116" s="87">
        <v>0</v>
      </c>
      <c r="E116" s="87">
        <v>0</v>
      </c>
      <c r="F116" s="87">
        <v>0</v>
      </c>
      <c r="G116" s="87">
        <f t="shared" si="27"/>
        <v>0</v>
      </c>
    </row>
    <row r="117" spans="1:7" x14ac:dyDescent="0.25">
      <c r="A117" s="47" t="s">
        <v>61</v>
      </c>
      <c r="B117" s="87">
        <v>0</v>
      </c>
      <c r="C117" s="87">
        <v>1318443.76</v>
      </c>
      <c r="D117" s="87">
        <v>1318443.76</v>
      </c>
      <c r="E117" s="87">
        <v>312065.81</v>
      </c>
      <c r="F117" s="87">
        <v>0</v>
      </c>
      <c r="G117" s="87">
        <f t="shared" si="27"/>
        <v>1006377.95</v>
      </c>
    </row>
    <row r="118" spans="1:7" x14ac:dyDescent="0.25">
      <c r="A118" s="47" t="s">
        <v>62</v>
      </c>
      <c r="B118" s="87">
        <v>0</v>
      </c>
      <c r="C118" s="87">
        <v>0</v>
      </c>
      <c r="D118" s="87">
        <v>0</v>
      </c>
      <c r="E118" s="87">
        <v>0</v>
      </c>
      <c r="F118" s="87">
        <v>0</v>
      </c>
      <c r="G118" s="87">
        <f t="shared" si="27"/>
        <v>0</v>
      </c>
    </row>
    <row r="119" spans="1:7" x14ac:dyDescent="0.25">
      <c r="A119" s="47" t="s">
        <v>63</v>
      </c>
      <c r="B119" s="87">
        <v>0</v>
      </c>
      <c r="C119" s="87">
        <v>0</v>
      </c>
      <c r="D119" s="87">
        <v>0</v>
      </c>
      <c r="E119" s="87">
        <v>0</v>
      </c>
      <c r="F119" s="87">
        <v>0</v>
      </c>
      <c r="G119" s="87">
        <f t="shared" si="27"/>
        <v>0</v>
      </c>
    </row>
    <row r="120" spans="1:7" x14ac:dyDescent="0.25">
      <c r="A120" s="47" t="s">
        <v>64</v>
      </c>
      <c r="B120" s="87">
        <v>0</v>
      </c>
      <c r="C120" s="87">
        <v>0</v>
      </c>
      <c r="D120" s="87">
        <v>0</v>
      </c>
      <c r="E120" s="87">
        <v>0</v>
      </c>
      <c r="F120" s="87">
        <v>0</v>
      </c>
      <c r="G120" s="87">
        <f t="shared" si="27"/>
        <v>0</v>
      </c>
    </row>
    <row r="121" spans="1:7" x14ac:dyDescent="0.25">
      <c r="A121" s="47" t="s">
        <v>65</v>
      </c>
      <c r="B121" s="87">
        <v>0</v>
      </c>
      <c r="C121" s="87">
        <v>0</v>
      </c>
      <c r="D121" s="87">
        <v>0</v>
      </c>
      <c r="E121" s="87">
        <v>0</v>
      </c>
      <c r="F121" s="87">
        <v>0</v>
      </c>
      <c r="G121" s="87">
        <f t="shared" si="27"/>
        <v>0</v>
      </c>
    </row>
    <row r="122" spans="1:7" x14ac:dyDescent="0.25">
      <c r="A122" s="47" t="s">
        <v>66</v>
      </c>
      <c r="B122" s="87">
        <v>0</v>
      </c>
      <c r="C122" s="87">
        <v>0</v>
      </c>
      <c r="D122" s="87">
        <v>0</v>
      </c>
      <c r="E122" s="87">
        <v>0</v>
      </c>
      <c r="F122" s="87">
        <v>0</v>
      </c>
      <c r="G122" s="87">
        <f t="shared" si="27"/>
        <v>0</v>
      </c>
    </row>
    <row r="123" spans="1:7" x14ac:dyDescent="0.25">
      <c r="A123" s="46" t="s">
        <v>67</v>
      </c>
      <c r="B123" s="86">
        <f t="shared" ref="B123:G123" si="28">SUM(B124:B132)</f>
        <v>179792194.56999999</v>
      </c>
      <c r="C123" s="86">
        <f t="shared" si="28"/>
        <v>40662366.909999996</v>
      </c>
      <c r="D123" s="86">
        <f t="shared" si="28"/>
        <v>220454561.47999999</v>
      </c>
      <c r="E123" s="86">
        <f t="shared" si="28"/>
        <v>63565682.850000001</v>
      </c>
      <c r="F123" s="86">
        <f t="shared" si="28"/>
        <v>63435994.850000001</v>
      </c>
      <c r="G123" s="86">
        <f t="shared" si="28"/>
        <v>156888878.63</v>
      </c>
    </row>
    <row r="124" spans="1:7" x14ac:dyDescent="0.25">
      <c r="A124" s="47" t="s">
        <v>68</v>
      </c>
      <c r="B124" s="87">
        <v>5958070.5599999996</v>
      </c>
      <c r="C124" s="87">
        <v>-104268.78</v>
      </c>
      <c r="D124" s="87">
        <v>5853801.7800000003</v>
      </c>
      <c r="E124" s="87">
        <v>129688</v>
      </c>
      <c r="F124" s="87">
        <v>0</v>
      </c>
      <c r="G124" s="87">
        <f>D124-E124</f>
        <v>5724113.7800000003</v>
      </c>
    </row>
    <row r="125" spans="1:7" x14ac:dyDescent="0.25">
      <c r="A125" s="47" t="s">
        <v>69</v>
      </c>
      <c r="B125" s="87">
        <v>8556000</v>
      </c>
      <c r="C125" s="87">
        <v>0</v>
      </c>
      <c r="D125" s="87">
        <v>8556000</v>
      </c>
      <c r="E125" s="87">
        <v>0</v>
      </c>
      <c r="F125" s="87">
        <v>0</v>
      </c>
      <c r="G125" s="87">
        <f t="shared" ref="G125:G132" si="29">D125-E125</f>
        <v>8556000</v>
      </c>
    </row>
    <row r="126" spans="1:7" x14ac:dyDescent="0.25">
      <c r="A126" s="47" t="s">
        <v>70</v>
      </c>
      <c r="B126" s="87">
        <v>2474110</v>
      </c>
      <c r="C126" s="87">
        <v>-2474110</v>
      </c>
      <c r="D126" s="87">
        <v>0</v>
      </c>
      <c r="E126" s="87">
        <v>0</v>
      </c>
      <c r="F126" s="87">
        <v>0</v>
      </c>
      <c r="G126" s="87">
        <f t="shared" si="29"/>
        <v>0</v>
      </c>
    </row>
    <row r="127" spans="1:7" x14ac:dyDescent="0.25">
      <c r="A127" s="47" t="s">
        <v>71</v>
      </c>
      <c r="B127" s="87">
        <v>139144014.00999999</v>
      </c>
      <c r="C127" s="87">
        <v>42236770.909999996</v>
      </c>
      <c r="D127" s="87">
        <v>181380784.91999999</v>
      </c>
      <c r="E127" s="87">
        <v>63435994.850000001</v>
      </c>
      <c r="F127" s="87">
        <v>63435994.850000001</v>
      </c>
      <c r="G127" s="87">
        <f t="shared" si="29"/>
        <v>117944790.06999999</v>
      </c>
    </row>
    <row r="128" spans="1:7" x14ac:dyDescent="0.25">
      <c r="A128" s="47" t="s">
        <v>72</v>
      </c>
      <c r="B128" s="87">
        <v>3810000</v>
      </c>
      <c r="C128" s="87">
        <v>0</v>
      </c>
      <c r="D128" s="87">
        <v>3810000</v>
      </c>
      <c r="E128" s="87">
        <v>0</v>
      </c>
      <c r="F128" s="87">
        <v>0</v>
      </c>
      <c r="G128" s="87">
        <f t="shared" si="29"/>
        <v>3810000</v>
      </c>
    </row>
    <row r="129" spans="1:7" x14ac:dyDescent="0.25">
      <c r="A129" s="47" t="s">
        <v>73</v>
      </c>
      <c r="B129" s="87">
        <v>16000000</v>
      </c>
      <c r="C129" s="87">
        <v>717706</v>
      </c>
      <c r="D129" s="87">
        <v>16717706</v>
      </c>
      <c r="E129" s="87">
        <v>0</v>
      </c>
      <c r="F129" s="87">
        <v>0</v>
      </c>
      <c r="G129" s="87">
        <f t="shared" si="29"/>
        <v>16717706</v>
      </c>
    </row>
    <row r="130" spans="1:7" x14ac:dyDescent="0.25">
      <c r="A130" s="47" t="s">
        <v>74</v>
      </c>
      <c r="B130" s="87">
        <v>1350000</v>
      </c>
      <c r="C130" s="87">
        <v>0</v>
      </c>
      <c r="D130" s="87">
        <v>1350000</v>
      </c>
      <c r="E130" s="87">
        <v>0</v>
      </c>
      <c r="F130" s="87">
        <v>0</v>
      </c>
      <c r="G130" s="87">
        <f t="shared" si="29"/>
        <v>1350000</v>
      </c>
    </row>
    <row r="131" spans="1:7" x14ac:dyDescent="0.25">
      <c r="A131" s="47" t="s">
        <v>75</v>
      </c>
      <c r="B131" s="87">
        <v>0</v>
      </c>
      <c r="C131" s="87">
        <v>0</v>
      </c>
      <c r="D131" s="87">
        <v>0</v>
      </c>
      <c r="E131" s="87">
        <v>0</v>
      </c>
      <c r="F131" s="87">
        <v>0</v>
      </c>
      <c r="G131" s="87">
        <f t="shared" si="29"/>
        <v>0</v>
      </c>
    </row>
    <row r="132" spans="1:7" x14ac:dyDescent="0.25">
      <c r="A132" s="47" t="s">
        <v>76</v>
      </c>
      <c r="B132" s="87">
        <v>2500000</v>
      </c>
      <c r="C132" s="87">
        <v>286268.78000000003</v>
      </c>
      <c r="D132" s="87">
        <v>2786268.78</v>
      </c>
      <c r="E132" s="87">
        <v>0</v>
      </c>
      <c r="F132" s="87">
        <v>0</v>
      </c>
      <c r="G132" s="87">
        <f t="shared" si="29"/>
        <v>2786268.78</v>
      </c>
    </row>
    <row r="133" spans="1:7" x14ac:dyDescent="0.25">
      <c r="A133" s="46" t="s">
        <v>77</v>
      </c>
      <c r="B133" s="86">
        <f t="shared" ref="B133:G133" si="30">SUM(B134:B136)</f>
        <v>463677431.61000001</v>
      </c>
      <c r="C133" s="86">
        <f t="shared" si="30"/>
        <v>194196233.75999999</v>
      </c>
      <c r="D133" s="86">
        <f t="shared" si="30"/>
        <v>657873665.37</v>
      </c>
      <c r="E133" s="86">
        <f t="shared" si="30"/>
        <v>82429688.770000011</v>
      </c>
      <c r="F133" s="86">
        <f t="shared" si="30"/>
        <v>79077458.219999999</v>
      </c>
      <c r="G133" s="86">
        <f t="shared" si="30"/>
        <v>575443976.5999999</v>
      </c>
    </row>
    <row r="134" spans="1:7" x14ac:dyDescent="0.25">
      <c r="A134" s="47" t="s">
        <v>78</v>
      </c>
      <c r="B134" s="87">
        <v>307292874.80000001</v>
      </c>
      <c r="C134" s="87">
        <v>122487137.54000001</v>
      </c>
      <c r="D134" s="87">
        <v>429780012.33999997</v>
      </c>
      <c r="E134" s="87">
        <v>44403402.630000003</v>
      </c>
      <c r="F134" s="87">
        <v>41051172.079999998</v>
      </c>
      <c r="G134" s="87">
        <f>D134-E134</f>
        <v>385376609.70999998</v>
      </c>
    </row>
    <row r="135" spans="1:7" x14ac:dyDescent="0.25">
      <c r="A135" s="47" t="s">
        <v>79</v>
      </c>
      <c r="B135" s="87">
        <v>156384556.81</v>
      </c>
      <c r="C135" s="87">
        <v>71709096.219999999</v>
      </c>
      <c r="D135" s="87">
        <v>228093653.03</v>
      </c>
      <c r="E135" s="87">
        <v>38026286.140000001</v>
      </c>
      <c r="F135" s="87">
        <v>38026286.140000001</v>
      </c>
      <c r="G135" s="87">
        <f t="shared" ref="G135:G136" si="31">D135-E135</f>
        <v>190067366.88999999</v>
      </c>
    </row>
    <row r="136" spans="1:7" x14ac:dyDescent="0.25">
      <c r="A136" s="47" t="s">
        <v>80</v>
      </c>
      <c r="B136" s="87">
        <v>0</v>
      </c>
      <c r="C136" s="87">
        <v>0</v>
      </c>
      <c r="D136" s="87">
        <v>0</v>
      </c>
      <c r="E136" s="87">
        <v>0</v>
      </c>
      <c r="F136" s="87">
        <v>0</v>
      </c>
      <c r="G136" s="87">
        <f t="shared" si="31"/>
        <v>0</v>
      </c>
    </row>
    <row r="137" spans="1:7" x14ac:dyDescent="0.25">
      <c r="A137" s="46" t="s">
        <v>81</v>
      </c>
      <c r="B137" s="86">
        <f t="shared" ref="B137:G137" si="32">SUM(B138:B142,B144:B145)</f>
        <v>270056151.63999999</v>
      </c>
      <c r="C137" s="86">
        <f t="shared" si="32"/>
        <v>-251484382.02000001</v>
      </c>
      <c r="D137" s="86">
        <f t="shared" si="32"/>
        <v>18571769.620000001</v>
      </c>
      <c r="E137" s="86">
        <f t="shared" si="32"/>
        <v>0</v>
      </c>
      <c r="F137" s="86">
        <f t="shared" si="32"/>
        <v>0</v>
      </c>
      <c r="G137" s="86">
        <f t="shared" si="32"/>
        <v>18571769.620000001</v>
      </c>
    </row>
    <row r="138" spans="1:7" x14ac:dyDescent="0.25">
      <c r="A138" s="47" t="s">
        <v>82</v>
      </c>
      <c r="B138" s="87">
        <v>0</v>
      </c>
      <c r="C138" s="87">
        <v>0</v>
      </c>
      <c r="D138" s="87">
        <v>0</v>
      </c>
      <c r="E138" s="87">
        <v>0</v>
      </c>
      <c r="F138" s="87">
        <v>0</v>
      </c>
      <c r="G138" s="87">
        <f>D138-E138</f>
        <v>0</v>
      </c>
    </row>
    <row r="139" spans="1:7" x14ac:dyDescent="0.25">
      <c r="A139" s="47" t="s">
        <v>83</v>
      </c>
      <c r="B139" s="87">
        <v>0</v>
      </c>
      <c r="C139" s="87">
        <v>0</v>
      </c>
      <c r="D139" s="87">
        <v>0</v>
      </c>
      <c r="E139" s="87">
        <v>0</v>
      </c>
      <c r="F139" s="87">
        <v>0</v>
      </c>
      <c r="G139" s="87">
        <f t="shared" ref="G139:G145" si="33">D139-E139</f>
        <v>0</v>
      </c>
    </row>
    <row r="140" spans="1:7" x14ac:dyDescent="0.25">
      <c r="A140" s="47" t="s">
        <v>84</v>
      </c>
      <c r="B140" s="87">
        <v>0</v>
      </c>
      <c r="C140" s="87">
        <v>0</v>
      </c>
      <c r="D140" s="87">
        <v>0</v>
      </c>
      <c r="E140" s="87">
        <v>0</v>
      </c>
      <c r="F140" s="87">
        <v>0</v>
      </c>
      <c r="G140" s="87">
        <f t="shared" si="33"/>
        <v>0</v>
      </c>
    </row>
    <row r="141" spans="1:7" x14ac:dyDescent="0.25">
      <c r="A141" s="47" t="s">
        <v>85</v>
      </c>
      <c r="B141" s="87">
        <v>0</v>
      </c>
      <c r="C141" s="87">
        <v>0</v>
      </c>
      <c r="D141" s="87">
        <v>0</v>
      </c>
      <c r="E141" s="87">
        <v>0</v>
      </c>
      <c r="F141" s="87">
        <v>0</v>
      </c>
      <c r="G141" s="87">
        <f t="shared" si="33"/>
        <v>0</v>
      </c>
    </row>
    <row r="142" spans="1:7" x14ac:dyDescent="0.25">
      <c r="A142" s="47" t="s">
        <v>86</v>
      </c>
      <c r="B142" s="87">
        <v>0</v>
      </c>
      <c r="C142" s="87">
        <v>0</v>
      </c>
      <c r="D142" s="87">
        <v>0</v>
      </c>
      <c r="E142" s="87">
        <v>0</v>
      </c>
      <c r="F142" s="87">
        <v>0</v>
      </c>
      <c r="G142" s="87">
        <f t="shared" si="33"/>
        <v>0</v>
      </c>
    </row>
    <row r="143" spans="1:7" x14ac:dyDescent="0.25">
      <c r="A143" s="47" t="s">
        <v>87</v>
      </c>
      <c r="B143" s="87">
        <v>0</v>
      </c>
      <c r="C143" s="87">
        <v>0</v>
      </c>
      <c r="D143" s="87">
        <v>0</v>
      </c>
      <c r="E143" s="87">
        <v>0</v>
      </c>
      <c r="F143" s="87">
        <v>0</v>
      </c>
      <c r="G143" s="87">
        <f t="shared" si="33"/>
        <v>0</v>
      </c>
    </row>
    <row r="144" spans="1:7" x14ac:dyDescent="0.25">
      <c r="A144" s="47" t="s">
        <v>88</v>
      </c>
      <c r="B144" s="87">
        <v>270056151.63999999</v>
      </c>
      <c r="C144" s="87">
        <v>-251484382.02000001</v>
      </c>
      <c r="D144" s="87">
        <v>18571769.620000001</v>
      </c>
      <c r="E144" s="87">
        <v>0</v>
      </c>
      <c r="F144" s="87">
        <v>0</v>
      </c>
      <c r="G144" s="87">
        <f t="shared" si="33"/>
        <v>18571769.620000001</v>
      </c>
    </row>
    <row r="145" spans="1:7" x14ac:dyDescent="0.25">
      <c r="A145" s="47" t="s">
        <v>89</v>
      </c>
      <c r="B145" s="87">
        <v>0</v>
      </c>
      <c r="C145" s="87">
        <v>0</v>
      </c>
      <c r="D145" s="87">
        <v>0</v>
      </c>
      <c r="E145" s="87">
        <v>0</v>
      </c>
      <c r="F145" s="87">
        <v>0</v>
      </c>
      <c r="G145" s="87">
        <f t="shared" si="33"/>
        <v>0</v>
      </c>
    </row>
    <row r="146" spans="1:7" x14ac:dyDescent="0.25">
      <c r="A146" s="46" t="s">
        <v>90</v>
      </c>
      <c r="B146" s="86">
        <f t="shared" ref="B146:G146" si="34">SUM(B147:B149)</f>
        <v>0</v>
      </c>
      <c r="C146" s="86">
        <f t="shared" si="34"/>
        <v>0</v>
      </c>
      <c r="D146" s="86">
        <f t="shared" si="34"/>
        <v>0</v>
      </c>
      <c r="E146" s="86">
        <f t="shared" si="34"/>
        <v>0</v>
      </c>
      <c r="F146" s="86">
        <f t="shared" si="34"/>
        <v>0</v>
      </c>
      <c r="G146" s="86">
        <f t="shared" si="34"/>
        <v>0</v>
      </c>
    </row>
    <row r="147" spans="1:7" x14ac:dyDescent="0.25">
      <c r="A147" s="47" t="s">
        <v>91</v>
      </c>
      <c r="B147" s="87">
        <v>0</v>
      </c>
      <c r="C147" s="87">
        <v>0</v>
      </c>
      <c r="D147" s="87">
        <v>0</v>
      </c>
      <c r="E147" s="87">
        <v>0</v>
      </c>
      <c r="F147" s="87">
        <v>0</v>
      </c>
      <c r="G147" s="87">
        <f>D147-E147</f>
        <v>0</v>
      </c>
    </row>
    <row r="148" spans="1:7" x14ac:dyDescent="0.25">
      <c r="A148" s="47" t="s">
        <v>92</v>
      </c>
      <c r="B148" s="87">
        <v>0</v>
      </c>
      <c r="C148" s="87">
        <v>0</v>
      </c>
      <c r="D148" s="87">
        <v>0</v>
      </c>
      <c r="E148" s="87">
        <v>0</v>
      </c>
      <c r="F148" s="87">
        <v>0</v>
      </c>
      <c r="G148" s="87">
        <f t="shared" ref="G148:G149" si="35">D148-E148</f>
        <v>0</v>
      </c>
    </row>
    <row r="149" spans="1:7" x14ac:dyDescent="0.25">
      <c r="A149" s="47" t="s">
        <v>93</v>
      </c>
      <c r="B149" s="87">
        <v>0</v>
      </c>
      <c r="C149" s="87">
        <v>0</v>
      </c>
      <c r="D149" s="87">
        <v>0</v>
      </c>
      <c r="E149" s="87">
        <v>0</v>
      </c>
      <c r="F149" s="87">
        <v>0</v>
      </c>
      <c r="G149" s="87">
        <f t="shared" si="35"/>
        <v>0</v>
      </c>
    </row>
    <row r="150" spans="1:7" x14ac:dyDescent="0.25">
      <c r="A150" s="46" t="s">
        <v>94</v>
      </c>
      <c r="B150" s="86">
        <f t="shared" ref="B150:G150" si="36">SUM(B151:B157)</f>
        <v>297959891</v>
      </c>
      <c r="C150" s="86">
        <f t="shared" si="36"/>
        <v>-4001744.93</v>
      </c>
      <c r="D150" s="86">
        <f t="shared" si="36"/>
        <v>293958146.06999999</v>
      </c>
      <c r="E150" s="86">
        <f t="shared" si="36"/>
        <v>55378118.280000001</v>
      </c>
      <c r="F150" s="86">
        <f t="shared" si="36"/>
        <v>55378118.280000001</v>
      </c>
      <c r="G150" s="86">
        <f t="shared" si="36"/>
        <v>238580027.78999999</v>
      </c>
    </row>
    <row r="151" spans="1:7" x14ac:dyDescent="0.25">
      <c r="A151" s="47" t="s">
        <v>95</v>
      </c>
      <c r="B151" s="87">
        <v>139621380.77000001</v>
      </c>
      <c r="C151" s="87">
        <v>-4001744.93</v>
      </c>
      <c r="D151" s="87">
        <v>135619635.84</v>
      </c>
      <c r="E151" s="87">
        <v>23358848.760000002</v>
      </c>
      <c r="F151" s="87">
        <v>23358848.760000002</v>
      </c>
      <c r="G151" s="87">
        <f>D151-E151</f>
        <v>112260787.08</v>
      </c>
    </row>
    <row r="152" spans="1:7" x14ac:dyDescent="0.25">
      <c r="A152" s="47" t="s">
        <v>96</v>
      </c>
      <c r="B152" s="87">
        <v>156188510.22999999</v>
      </c>
      <c r="C152" s="87">
        <v>0</v>
      </c>
      <c r="D152" s="87">
        <v>156188510.22999999</v>
      </c>
      <c r="E152" s="87">
        <v>32019269.52</v>
      </c>
      <c r="F152" s="87">
        <v>32019269.52</v>
      </c>
      <c r="G152" s="87">
        <f t="shared" ref="G152:G157" si="37">D152-E152</f>
        <v>124169240.70999999</v>
      </c>
    </row>
    <row r="153" spans="1:7" x14ac:dyDescent="0.25">
      <c r="A153" s="47" t="s">
        <v>97</v>
      </c>
      <c r="B153" s="87">
        <v>0</v>
      </c>
      <c r="C153" s="87">
        <v>0</v>
      </c>
      <c r="D153" s="87">
        <v>0</v>
      </c>
      <c r="E153" s="87">
        <v>0</v>
      </c>
      <c r="F153" s="87">
        <v>0</v>
      </c>
      <c r="G153" s="87">
        <f t="shared" si="37"/>
        <v>0</v>
      </c>
    </row>
    <row r="154" spans="1:7" x14ac:dyDescent="0.25">
      <c r="A154" s="49" t="s">
        <v>98</v>
      </c>
      <c r="B154" s="87">
        <v>150000</v>
      </c>
      <c r="C154" s="87">
        <v>0</v>
      </c>
      <c r="D154" s="87">
        <v>150000</v>
      </c>
      <c r="E154" s="87">
        <v>0</v>
      </c>
      <c r="F154" s="87">
        <v>0</v>
      </c>
      <c r="G154" s="87">
        <f t="shared" si="37"/>
        <v>150000</v>
      </c>
    </row>
    <row r="155" spans="1:7" x14ac:dyDescent="0.25">
      <c r="A155" s="47" t="s">
        <v>99</v>
      </c>
      <c r="B155" s="87">
        <v>2000000</v>
      </c>
      <c r="C155" s="87">
        <v>0</v>
      </c>
      <c r="D155" s="87">
        <v>2000000</v>
      </c>
      <c r="E155" s="87">
        <v>0</v>
      </c>
      <c r="F155" s="87">
        <v>0</v>
      </c>
      <c r="G155" s="87">
        <f t="shared" si="37"/>
        <v>2000000</v>
      </c>
    </row>
    <row r="156" spans="1:7" x14ac:dyDescent="0.25">
      <c r="A156" s="47" t="s">
        <v>100</v>
      </c>
      <c r="B156" s="87">
        <v>0</v>
      </c>
      <c r="C156" s="87">
        <v>0</v>
      </c>
      <c r="D156" s="87">
        <v>0</v>
      </c>
      <c r="E156" s="87">
        <v>0</v>
      </c>
      <c r="F156" s="87">
        <v>0</v>
      </c>
      <c r="G156" s="87">
        <f t="shared" si="37"/>
        <v>0</v>
      </c>
    </row>
    <row r="157" spans="1:7" x14ac:dyDescent="0.25">
      <c r="A157" s="47" t="s">
        <v>101</v>
      </c>
      <c r="B157" s="87">
        <v>0</v>
      </c>
      <c r="C157" s="87">
        <v>0</v>
      </c>
      <c r="D157" s="87">
        <v>0</v>
      </c>
      <c r="E157" s="87">
        <v>0</v>
      </c>
      <c r="F157" s="87">
        <v>0</v>
      </c>
      <c r="G157" s="87">
        <f t="shared" si="37"/>
        <v>0</v>
      </c>
    </row>
    <row r="158" spans="1:7" x14ac:dyDescent="0.25">
      <c r="A158" s="50"/>
      <c r="B158" s="88"/>
      <c r="C158" s="88"/>
      <c r="D158" s="88"/>
      <c r="E158" s="88"/>
      <c r="F158" s="88"/>
      <c r="G158" s="88"/>
    </row>
    <row r="159" spans="1:7" x14ac:dyDescent="0.25">
      <c r="A159" s="7" t="s">
        <v>103</v>
      </c>
      <c r="B159" s="89">
        <f t="shared" ref="B159:G159" si="38">B9+B84</f>
        <v>8670169298.039999</v>
      </c>
      <c r="C159" s="89">
        <f t="shared" si="38"/>
        <v>3287177532.7400002</v>
      </c>
      <c r="D159" s="89">
        <f t="shared" si="38"/>
        <v>11957346830.779999</v>
      </c>
      <c r="E159" s="89">
        <f t="shared" si="38"/>
        <v>1821258321.5900002</v>
      </c>
      <c r="F159" s="89">
        <f t="shared" si="38"/>
        <v>1592248368.4899998</v>
      </c>
      <c r="G159" s="89">
        <f t="shared" si="38"/>
        <v>10136088509.189999</v>
      </c>
    </row>
    <row r="160" spans="1:7" x14ac:dyDescent="0.25">
      <c r="A160" s="19"/>
      <c r="B160" s="18"/>
      <c r="C160" s="18"/>
      <c r="D160" s="18"/>
      <c r="E160" s="18"/>
      <c r="F160" s="18"/>
      <c r="G160" s="18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20"/>
  <sheetViews>
    <sheetView showGridLines="0" topLeftCell="A2" zoomScaleNormal="100" workbookViewId="0">
      <selection activeCell="A2" sqref="A2:XFD6"/>
    </sheetView>
  </sheetViews>
  <sheetFormatPr baseColWidth="10" defaultColWidth="11" defaultRowHeight="15" x14ac:dyDescent="0.25"/>
  <cols>
    <col min="1" max="1" width="47.85546875" bestFit="1" customWidth="1"/>
    <col min="2" max="2" width="22.42578125" bestFit="1" customWidth="1"/>
    <col min="3" max="3" width="19.85546875" bestFit="1" customWidth="1"/>
    <col min="4" max="6" width="22.42578125" bestFit="1" customWidth="1"/>
    <col min="7" max="7" width="19.85546875" bestFit="1" customWidth="1"/>
  </cols>
  <sheetData>
    <row r="1" spans="1:7" ht="41.1" customHeight="1" x14ac:dyDescent="0.25">
      <c r="A1" s="91" t="s">
        <v>104</v>
      </c>
      <c r="B1" s="96"/>
      <c r="C1" s="96"/>
      <c r="D1" s="96"/>
      <c r="E1" s="96"/>
      <c r="F1" s="96"/>
      <c r="G1" s="97"/>
    </row>
    <row r="2" spans="1:7" ht="15" customHeight="1" x14ac:dyDescent="0.25">
      <c r="A2" s="51" t="s">
        <v>275</v>
      </c>
      <c r="B2" s="52"/>
      <c r="C2" s="52"/>
      <c r="D2" s="52"/>
      <c r="E2" s="52"/>
      <c r="F2" s="52"/>
      <c r="G2" s="53"/>
    </row>
    <row r="3" spans="1:7" ht="15" customHeight="1" x14ac:dyDescent="0.25">
      <c r="A3" s="54" t="s">
        <v>20</v>
      </c>
      <c r="B3" s="55"/>
      <c r="C3" s="55"/>
      <c r="D3" s="55"/>
      <c r="E3" s="55"/>
      <c r="F3" s="55"/>
      <c r="G3" s="56"/>
    </row>
    <row r="4" spans="1:7" ht="15" customHeight="1" x14ac:dyDescent="0.25">
      <c r="A4" s="54" t="s">
        <v>105</v>
      </c>
      <c r="B4" s="55"/>
      <c r="C4" s="55"/>
      <c r="D4" s="55"/>
      <c r="E4" s="55"/>
      <c r="F4" s="55"/>
      <c r="G4" s="56"/>
    </row>
    <row r="5" spans="1:7" ht="15" customHeight="1" x14ac:dyDescent="0.25">
      <c r="A5" s="54" t="s">
        <v>274</v>
      </c>
      <c r="B5" s="55"/>
      <c r="C5" s="55"/>
      <c r="D5" s="55"/>
      <c r="E5" s="55"/>
      <c r="F5" s="55"/>
      <c r="G5" s="56"/>
    </row>
    <row r="6" spans="1:7" x14ac:dyDescent="0.25">
      <c r="A6" s="57" t="s">
        <v>0</v>
      </c>
      <c r="B6" s="58"/>
      <c r="C6" s="58"/>
      <c r="D6" s="58"/>
      <c r="E6" s="58"/>
      <c r="F6" s="58"/>
      <c r="G6" s="59"/>
    </row>
    <row r="7" spans="1:7" ht="15" customHeight="1" x14ac:dyDescent="0.25">
      <c r="A7" s="98" t="s">
        <v>1</v>
      </c>
      <c r="B7" s="100" t="s">
        <v>22</v>
      </c>
      <c r="C7" s="100"/>
      <c r="D7" s="100"/>
      <c r="E7" s="100"/>
      <c r="F7" s="100"/>
      <c r="G7" s="95" t="s">
        <v>23</v>
      </c>
    </row>
    <row r="8" spans="1:7" ht="30" x14ac:dyDescent="0.25">
      <c r="A8" s="99"/>
      <c r="B8" s="80" t="s">
        <v>24</v>
      </c>
      <c r="C8" s="81" t="s">
        <v>5</v>
      </c>
      <c r="D8" s="80" t="s">
        <v>6</v>
      </c>
      <c r="E8" s="80" t="s">
        <v>3</v>
      </c>
      <c r="F8" s="80" t="s">
        <v>4</v>
      </c>
      <c r="G8" s="94"/>
    </row>
    <row r="9" spans="1:7" ht="15.75" customHeight="1" x14ac:dyDescent="0.25">
      <c r="A9" s="4" t="s">
        <v>106</v>
      </c>
      <c r="B9" s="90">
        <f t="shared" ref="B9:G9" si="0">SUM(B10:B84)</f>
        <v>6441894870.7600012</v>
      </c>
      <c r="C9" s="90">
        <f t="shared" si="0"/>
        <v>3121976786.4000006</v>
      </c>
      <c r="D9" s="90">
        <f t="shared" si="0"/>
        <v>9563871657.159996</v>
      </c>
      <c r="E9" s="90">
        <f t="shared" si="0"/>
        <v>1467792497.1100004</v>
      </c>
      <c r="F9" s="90">
        <f t="shared" si="0"/>
        <v>1273387904.9300005</v>
      </c>
      <c r="G9" s="90">
        <f t="shared" si="0"/>
        <v>8096079160.0500021</v>
      </c>
    </row>
    <row r="10" spans="1:7" x14ac:dyDescent="0.25">
      <c r="A10" s="26" t="s">
        <v>276</v>
      </c>
      <c r="B10" s="87">
        <v>3180611.52</v>
      </c>
      <c r="C10" s="87">
        <v>0</v>
      </c>
      <c r="D10" s="87">
        <v>3180611.52</v>
      </c>
      <c r="E10" s="87">
        <v>647235.53</v>
      </c>
      <c r="F10" s="87">
        <v>640408.12</v>
      </c>
      <c r="G10" s="87">
        <f>D10-E10</f>
        <v>2533375.9900000002</v>
      </c>
    </row>
    <row r="11" spans="1:7" x14ac:dyDescent="0.25">
      <c r="A11" s="26" t="s">
        <v>277</v>
      </c>
      <c r="B11" s="87">
        <v>4883062.4400000004</v>
      </c>
      <c r="C11" s="87">
        <v>42697.53</v>
      </c>
      <c r="D11" s="87">
        <v>4925759.97</v>
      </c>
      <c r="E11" s="87">
        <v>920662</v>
      </c>
      <c r="F11" s="87">
        <v>897812.06</v>
      </c>
      <c r="G11" s="87">
        <f t="shared" ref="G11:G74" si="1">D11-E11</f>
        <v>4005097.9699999997</v>
      </c>
    </row>
    <row r="12" spans="1:7" x14ac:dyDescent="0.25">
      <c r="A12" s="26" t="s">
        <v>278</v>
      </c>
      <c r="B12" s="87">
        <v>23536262.16</v>
      </c>
      <c r="C12" s="87">
        <v>362753.69</v>
      </c>
      <c r="D12" s="87">
        <v>23899015.850000001</v>
      </c>
      <c r="E12" s="87">
        <v>4583215.3</v>
      </c>
      <c r="F12" s="87">
        <v>4493170.88</v>
      </c>
      <c r="G12" s="87">
        <f t="shared" si="1"/>
        <v>19315800.550000001</v>
      </c>
    </row>
    <row r="13" spans="1:7" x14ac:dyDescent="0.25">
      <c r="A13" s="26" t="s">
        <v>279</v>
      </c>
      <c r="B13" s="87">
        <v>3751155.36</v>
      </c>
      <c r="C13" s="87">
        <v>0</v>
      </c>
      <c r="D13" s="87">
        <v>3751155.36</v>
      </c>
      <c r="E13" s="87">
        <v>918046.71</v>
      </c>
      <c r="F13" s="87">
        <v>918046.71</v>
      </c>
      <c r="G13" s="87">
        <f t="shared" si="1"/>
        <v>2833108.65</v>
      </c>
    </row>
    <row r="14" spans="1:7" x14ac:dyDescent="0.25">
      <c r="A14" s="26" t="s">
        <v>280</v>
      </c>
      <c r="B14" s="87">
        <v>226601380.56</v>
      </c>
      <c r="C14" s="87">
        <v>-178116649.59</v>
      </c>
      <c r="D14" s="87">
        <v>48484730.969999999</v>
      </c>
      <c r="E14" s="87">
        <v>6319019.4000000004</v>
      </c>
      <c r="F14" s="87">
        <v>6146040.6900000004</v>
      </c>
      <c r="G14" s="87">
        <f t="shared" si="1"/>
        <v>42165711.57</v>
      </c>
    </row>
    <row r="15" spans="1:7" x14ac:dyDescent="0.25">
      <c r="A15" s="26" t="s">
        <v>281</v>
      </c>
      <c r="B15" s="87">
        <v>20687914.670000002</v>
      </c>
      <c r="C15" s="87">
        <v>352053.12</v>
      </c>
      <c r="D15" s="87">
        <v>21039967.789999999</v>
      </c>
      <c r="E15" s="87">
        <v>4089864.69</v>
      </c>
      <c r="F15" s="87">
        <v>3980239.8</v>
      </c>
      <c r="G15" s="87">
        <f t="shared" si="1"/>
        <v>16950103.099999998</v>
      </c>
    </row>
    <row r="16" spans="1:7" x14ac:dyDescent="0.25">
      <c r="A16" s="26" t="s">
        <v>282</v>
      </c>
      <c r="B16" s="87">
        <v>15609322.189999999</v>
      </c>
      <c r="C16" s="87">
        <v>467719.14</v>
      </c>
      <c r="D16" s="87">
        <v>16077041.33</v>
      </c>
      <c r="E16" s="87">
        <v>2138202.64</v>
      </c>
      <c r="F16" s="87">
        <v>2019429.65</v>
      </c>
      <c r="G16" s="87">
        <f t="shared" si="1"/>
        <v>13938838.689999999</v>
      </c>
    </row>
    <row r="17" spans="1:7" x14ac:dyDescent="0.25">
      <c r="A17" s="26" t="s">
        <v>283</v>
      </c>
      <c r="B17" s="87">
        <v>55709508.68</v>
      </c>
      <c r="C17" s="87">
        <v>3117961.22</v>
      </c>
      <c r="D17" s="87">
        <v>58827469.899999999</v>
      </c>
      <c r="E17" s="87">
        <v>7491960.6299999999</v>
      </c>
      <c r="F17" s="87">
        <v>5823898.54</v>
      </c>
      <c r="G17" s="87">
        <f t="shared" si="1"/>
        <v>51335509.269999996</v>
      </c>
    </row>
    <row r="18" spans="1:7" x14ac:dyDescent="0.25">
      <c r="A18" s="26" t="s">
        <v>284</v>
      </c>
      <c r="B18" s="87">
        <v>24155440.920000002</v>
      </c>
      <c r="C18" s="87">
        <v>17665790.129999999</v>
      </c>
      <c r="D18" s="87">
        <v>41821231.049999997</v>
      </c>
      <c r="E18" s="87">
        <v>4738003.2300000004</v>
      </c>
      <c r="F18" s="87">
        <v>4533364.03</v>
      </c>
      <c r="G18" s="87">
        <f t="shared" si="1"/>
        <v>37083227.819999993</v>
      </c>
    </row>
    <row r="19" spans="1:7" x14ac:dyDescent="0.25">
      <c r="A19" s="26" t="s">
        <v>285</v>
      </c>
      <c r="B19" s="87">
        <v>38159730.619999997</v>
      </c>
      <c r="C19" s="87">
        <v>517043.84</v>
      </c>
      <c r="D19" s="87">
        <v>38676774.460000001</v>
      </c>
      <c r="E19" s="87">
        <v>4707226.66</v>
      </c>
      <c r="F19" s="87">
        <v>4487455.6500000004</v>
      </c>
      <c r="G19" s="87">
        <f t="shared" si="1"/>
        <v>33969547.799999997</v>
      </c>
    </row>
    <row r="20" spans="1:7" x14ac:dyDescent="0.25">
      <c r="A20" s="26" t="s">
        <v>286</v>
      </c>
      <c r="B20" s="87">
        <v>34691692.710000001</v>
      </c>
      <c r="C20" s="87">
        <v>58042696.439999998</v>
      </c>
      <c r="D20" s="87">
        <v>92734389.150000006</v>
      </c>
      <c r="E20" s="87">
        <v>37369615.439999998</v>
      </c>
      <c r="F20" s="87">
        <v>6644784.0099999998</v>
      </c>
      <c r="G20" s="87">
        <f t="shared" si="1"/>
        <v>55364773.710000008</v>
      </c>
    </row>
    <row r="21" spans="1:7" x14ac:dyDescent="0.25">
      <c r="A21" s="26" t="s">
        <v>287</v>
      </c>
      <c r="B21" s="87">
        <v>28236707.34</v>
      </c>
      <c r="C21" s="87">
        <v>41899.120000000003</v>
      </c>
      <c r="D21" s="87">
        <v>28278606.460000001</v>
      </c>
      <c r="E21" s="87">
        <v>5484127.3499999996</v>
      </c>
      <c r="F21" s="87">
        <v>5350849.1100000003</v>
      </c>
      <c r="G21" s="87">
        <f t="shared" si="1"/>
        <v>22794479.109999999</v>
      </c>
    </row>
    <row r="22" spans="1:7" x14ac:dyDescent="0.25">
      <c r="A22" s="26" t="s">
        <v>288</v>
      </c>
      <c r="B22" s="87">
        <v>24327734.649999999</v>
      </c>
      <c r="C22" s="87">
        <v>5035096.55</v>
      </c>
      <c r="D22" s="87">
        <v>29362831.199999999</v>
      </c>
      <c r="E22" s="87">
        <v>6233884.4400000004</v>
      </c>
      <c r="F22" s="87">
        <v>4985343.2300000004</v>
      </c>
      <c r="G22" s="87">
        <f t="shared" si="1"/>
        <v>23128946.759999998</v>
      </c>
    </row>
    <row r="23" spans="1:7" x14ac:dyDescent="0.25">
      <c r="A23" s="26" t="s">
        <v>289</v>
      </c>
      <c r="B23" s="87">
        <v>2555136.2400000002</v>
      </c>
      <c r="C23" s="87">
        <v>251.11</v>
      </c>
      <c r="D23" s="87">
        <v>2555387.35</v>
      </c>
      <c r="E23" s="87">
        <v>502711.59</v>
      </c>
      <c r="F23" s="87">
        <v>491057.32</v>
      </c>
      <c r="G23" s="87">
        <f t="shared" si="1"/>
        <v>2052675.76</v>
      </c>
    </row>
    <row r="24" spans="1:7" x14ac:dyDescent="0.25">
      <c r="A24" s="26" t="s">
        <v>290</v>
      </c>
      <c r="B24" s="87">
        <v>15057689.869999999</v>
      </c>
      <c r="C24" s="87">
        <v>159742.70000000001</v>
      </c>
      <c r="D24" s="87">
        <v>15217432.57</v>
      </c>
      <c r="E24" s="87">
        <v>2245120.71</v>
      </c>
      <c r="F24" s="87">
        <v>2178640.71</v>
      </c>
      <c r="G24" s="87">
        <f t="shared" si="1"/>
        <v>12972311.859999999</v>
      </c>
    </row>
    <row r="25" spans="1:7" x14ac:dyDescent="0.25">
      <c r="A25" s="26" t="s">
        <v>291</v>
      </c>
      <c r="B25" s="87">
        <v>28072608.16</v>
      </c>
      <c r="C25" s="87">
        <v>2871416.11</v>
      </c>
      <c r="D25" s="87">
        <v>30944024.27</v>
      </c>
      <c r="E25" s="87">
        <v>7260994.7000000002</v>
      </c>
      <c r="F25" s="87">
        <v>7008482.1699999999</v>
      </c>
      <c r="G25" s="87">
        <f t="shared" si="1"/>
        <v>23683029.57</v>
      </c>
    </row>
    <row r="26" spans="1:7" x14ac:dyDescent="0.25">
      <c r="A26" s="26" t="s">
        <v>292</v>
      </c>
      <c r="B26" s="87">
        <v>196084778.72</v>
      </c>
      <c r="C26" s="87">
        <v>4454518.92</v>
      </c>
      <c r="D26" s="87">
        <v>200539297.63999999</v>
      </c>
      <c r="E26" s="87">
        <v>42039824.590000004</v>
      </c>
      <c r="F26" s="87">
        <v>40700584.359999999</v>
      </c>
      <c r="G26" s="87">
        <f t="shared" si="1"/>
        <v>158499473.04999998</v>
      </c>
    </row>
    <row r="27" spans="1:7" x14ac:dyDescent="0.25">
      <c r="A27" s="26" t="s">
        <v>293</v>
      </c>
      <c r="B27" s="87">
        <v>70136060.430000007</v>
      </c>
      <c r="C27" s="87">
        <v>1282632.19</v>
      </c>
      <c r="D27" s="87">
        <v>71418692.620000005</v>
      </c>
      <c r="E27" s="87">
        <v>13169166.77</v>
      </c>
      <c r="F27" s="87">
        <v>12717707.470000001</v>
      </c>
      <c r="G27" s="87">
        <f t="shared" si="1"/>
        <v>58249525.850000009</v>
      </c>
    </row>
    <row r="28" spans="1:7" x14ac:dyDescent="0.25">
      <c r="A28" s="26" t="s">
        <v>294</v>
      </c>
      <c r="B28" s="87">
        <v>11833557.970000001</v>
      </c>
      <c r="C28" s="87">
        <v>62076.27</v>
      </c>
      <c r="D28" s="87">
        <v>11895634.24</v>
      </c>
      <c r="E28" s="87">
        <v>2317823.77</v>
      </c>
      <c r="F28" s="87">
        <v>2247815.38</v>
      </c>
      <c r="G28" s="87">
        <f t="shared" si="1"/>
        <v>9577810.4700000007</v>
      </c>
    </row>
    <row r="29" spans="1:7" x14ac:dyDescent="0.25">
      <c r="A29" s="26" t="s">
        <v>295</v>
      </c>
      <c r="B29" s="87">
        <v>59083212.899999999</v>
      </c>
      <c r="C29" s="87">
        <v>1113042.67</v>
      </c>
      <c r="D29" s="87">
        <v>60196255.57</v>
      </c>
      <c r="E29" s="87">
        <v>11416589.810000001</v>
      </c>
      <c r="F29" s="87">
        <v>11045156.59</v>
      </c>
      <c r="G29" s="87">
        <f t="shared" si="1"/>
        <v>48779665.759999998</v>
      </c>
    </row>
    <row r="30" spans="1:7" x14ac:dyDescent="0.25">
      <c r="A30" s="26" t="s">
        <v>296</v>
      </c>
      <c r="B30" s="87">
        <v>37264743.369999997</v>
      </c>
      <c r="C30" s="87">
        <v>32011384.170000002</v>
      </c>
      <c r="D30" s="87">
        <v>69276127.540000007</v>
      </c>
      <c r="E30" s="87">
        <v>17849949.449999999</v>
      </c>
      <c r="F30" s="87">
        <v>17676304.809999999</v>
      </c>
      <c r="G30" s="87">
        <f t="shared" si="1"/>
        <v>51426178.090000004</v>
      </c>
    </row>
    <row r="31" spans="1:7" x14ac:dyDescent="0.25">
      <c r="A31" s="26" t="s">
        <v>297</v>
      </c>
      <c r="B31" s="87">
        <v>1520857928.1099999</v>
      </c>
      <c r="C31" s="87">
        <v>68157559.879999995</v>
      </c>
      <c r="D31" s="87">
        <v>1589015487.99</v>
      </c>
      <c r="E31" s="87">
        <v>336462031.31</v>
      </c>
      <c r="F31" s="87">
        <v>319136231.57999998</v>
      </c>
      <c r="G31" s="87">
        <f t="shared" si="1"/>
        <v>1252553456.6800001</v>
      </c>
    </row>
    <row r="32" spans="1:7" x14ac:dyDescent="0.25">
      <c r="A32" s="26" t="s">
        <v>298</v>
      </c>
      <c r="B32" s="87">
        <v>98311537.980000004</v>
      </c>
      <c r="C32" s="87">
        <v>19805793.350000001</v>
      </c>
      <c r="D32" s="87">
        <v>118117331.33</v>
      </c>
      <c r="E32" s="87">
        <v>15703380.02</v>
      </c>
      <c r="F32" s="87">
        <v>15319431.279999999</v>
      </c>
      <c r="G32" s="87">
        <f t="shared" si="1"/>
        <v>102413951.31</v>
      </c>
    </row>
    <row r="33" spans="1:7" x14ac:dyDescent="0.25">
      <c r="A33" s="26" t="s">
        <v>299</v>
      </c>
      <c r="B33" s="87">
        <v>31665403.43</v>
      </c>
      <c r="C33" s="87">
        <v>1256496.67</v>
      </c>
      <c r="D33" s="87">
        <v>32921900.100000001</v>
      </c>
      <c r="E33" s="87">
        <v>5329111.96</v>
      </c>
      <c r="F33" s="87">
        <v>5116497.17</v>
      </c>
      <c r="G33" s="87">
        <f t="shared" si="1"/>
        <v>27592788.140000001</v>
      </c>
    </row>
    <row r="34" spans="1:7" x14ac:dyDescent="0.25">
      <c r="A34" s="26" t="s">
        <v>300</v>
      </c>
      <c r="B34" s="87">
        <v>32186568.600000001</v>
      </c>
      <c r="C34" s="87">
        <v>0</v>
      </c>
      <c r="D34" s="87">
        <v>32186568.600000001</v>
      </c>
      <c r="E34" s="87">
        <v>4446402.95</v>
      </c>
      <c r="F34" s="87">
        <v>4446402.95</v>
      </c>
      <c r="G34" s="87">
        <f t="shared" si="1"/>
        <v>27740165.650000002</v>
      </c>
    </row>
    <row r="35" spans="1:7" x14ac:dyDescent="0.25">
      <c r="A35" s="26" t="s">
        <v>301</v>
      </c>
      <c r="B35" s="87">
        <v>149891174.28</v>
      </c>
      <c r="C35" s="87">
        <v>124655187.51000001</v>
      </c>
      <c r="D35" s="87">
        <v>274546361.79000002</v>
      </c>
      <c r="E35" s="87">
        <v>19072812.620000001</v>
      </c>
      <c r="F35" s="87">
        <v>18796530.75</v>
      </c>
      <c r="G35" s="87">
        <f t="shared" si="1"/>
        <v>255473549.17000002</v>
      </c>
    </row>
    <row r="36" spans="1:7" x14ac:dyDescent="0.25">
      <c r="A36" s="26" t="s">
        <v>302</v>
      </c>
      <c r="B36" s="87">
        <v>10085909.4</v>
      </c>
      <c r="C36" s="87">
        <v>260059</v>
      </c>
      <c r="D36" s="87">
        <v>10345968.4</v>
      </c>
      <c r="E36" s="87">
        <v>1835347.13</v>
      </c>
      <c r="F36" s="87">
        <v>1805144.93</v>
      </c>
      <c r="G36" s="87">
        <f t="shared" si="1"/>
        <v>8510621.2699999996</v>
      </c>
    </row>
    <row r="37" spans="1:7" x14ac:dyDescent="0.25">
      <c r="A37" s="26" t="s">
        <v>303</v>
      </c>
      <c r="B37" s="87">
        <v>7087536.1100000003</v>
      </c>
      <c r="C37" s="87">
        <v>59213.19</v>
      </c>
      <c r="D37" s="87">
        <v>7146749.2999999998</v>
      </c>
      <c r="E37" s="87">
        <v>874832.88</v>
      </c>
      <c r="F37" s="87">
        <v>856720.59</v>
      </c>
      <c r="G37" s="87">
        <f t="shared" si="1"/>
        <v>6271916.4199999999</v>
      </c>
    </row>
    <row r="38" spans="1:7" x14ac:dyDescent="0.25">
      <c r="A38" s="26" t="s">
        <v>304</v>
      </c>
      <c r="B38" s="87">
        <v>89911058.969999999</v>
      </c>
      <c r="C38" s="87">
        <v>2536193.04</v>
      </c>
      <c r="D38" s="87">
        <v>92447252.010000005</v>
      </c>
      <c r="E38" s="87">
        <v>15501232.01</v>
      </c>
      <c r="F38" s="87">
        <v>15056309.59</v>
      </c>
      <c r="G38" s="87">
        <f t="shared" si="1"/>
        <v>76946020</v>
      </c>
    </row>
    <row r="39" spans="1:7" x14ac:dyDescent="0.25">
      <c r="A39" s="26" t="s">
        <v>305</v>
      </c>
      <c r="B39" s="87">
        <v>3735556.47</v>
      </c>
      <c r="C39" s="87">
        <v>23685.48</v>
      </c>
      <c r="D39" s="87">
        <v>3759241.95</v>
      </c>
      <c r="E39" s="87">
        <v>662072.32999999996</v>
      </c>
      <c r="F39" s="87">
        <v>651236.82999999996</v>
      </c>
      <c r="G39" s="87">
        <f t="shared" si="1"/>
        <v>3097169.62</v>
      </c>
    </row>
    <row r="40" spans="1:7" x14ac:dyDescent="0.25">
      <c r="A40" s="26" t="s">
        <v>306</v>
      </c>
      <c r="B40" s="87">
        <v>13633443.550000001</v>
      </c>
      <c r="C40" s="87">
        <v>20177.28</v>
      </c>
      <c r="D40" s="87">
        <v>13653620.83</v>
      </c>
      <c r="E40" s="87">
        <v>2422276.2999999998</v>
      </c>
      <c r="F40" s="87">
        <v>2413609.7000000002</v>
      </c>
      <c r="G40" s="87">
        <f t="shared" si="1"/>
        <v>11231344.530000001</v>
      </c>
    </row>
    <row r="41" spans="1:7" x14ac:dyDescent="0.25">
      <c r="A41" s="26" t="s">
        <v>307</v>
      </c>
      <c r="B41" s="87">
        <v>39070097.560000002</v>
      </c>
      <c r="C41" s="87">
        <v>329133.13</v>
      </c>
      <c r="D41" s="87">
        <v>39399230.689999998</v>
      </c>
      <c r="E41" s="87">
        <v>6504410.2699999996</v>
      </c>
      <c r="F41" s="87">
        <v>6447553.6100000003</v>
      </c>
      <c r="G41" s="87">
        <f t="shared" si="1"/>
        <v>32894820.419999998</v>
      </c>
    </row>
    <row r="42" spans="1:7" x14ac:dyDescent="0.25">
      <c r="A42" s="26" t="s">
        <v>308</v>
      </c>
      <c r="B42" s="87">
        <v>39438506.270000003</v>
      </c>
      <c r="C42" s="87">
        <v>1363945.51</v>
      </c>
      <c r="D42" s="87">
        <v>40802451.780000001</v>
      </c>
      <c r="E42" s="87">
        <v>5522627.4000000004</v>
      </c>
      <c r="F42" s="87">
        <v>5278302.62</v>
      </c>
      <c r="G42" s="87">
        <f t="shared" si="1"/>
        <v>35279824.380000003</v>
      </c>
    </row>
    <row r="43" spans="1:7" x14ac:dyDescent="0.25">
      <c r="A43" s="26" t="s">
        <v>309</v>
      </c>
      <c r="B43" s="87">
        <v>139618164.71000001</v>
      </c>
      <c r="C43" s="87">
        <v>517662.99</v>
      </c>
      <c r="D43" s="87">
        <v>140135827.69999999</v>
      </c>
      <c r="E43" s="87">
        <v>18810233.370000001</v>
      </c>
      <c r="F43" s="87">
        <v>10213186.58</v>
      </c>
      <c r="G43" s="87">
        <f t="shared" si="1"/>
        <v>121325594.32999998</v>
      </c>
    </row>
    <row r="44" spans="1:7" x14ac:dyDescent="0.25">
      <c r="A44" s="26" t="s">
        <v>310</v>
      </c>
      <c r="B44" s="87">
        <v>174168910.50999999</v>
      </c>
      <c r="C44" s="87">
        <v>27991081.170000002</v>
      </c>
      <c r="D44" s="87">
        <v>202159991.68000001</v>
      </c>
      <c r="E44" s="87">
        <v>30522466.559999999</v>
      </c>
      <c r="F44" s="87">
        <v>28981844.609999999</v>
      </c>
      <c r="G44" s="87">
        <f t="shared" si="1"/>
        <v>171637525.12</v>
      </c>
    </row>
    <row r="45" spans="1:7" x14ac:dyDescent="0.25">
      <c r="A45" s="26" t="s">
        <v>311</v>
      </c>
      <c r="B45" s="87">
        <v>17549768.23</v>
      </c>
      <c r="C45" s="87">
        <v>93637.15</v>
      </c>
      <c r="D45" s="87">
        <v>17643405.379999999</v>
      </c>
      <c r="E45" s="87">
        <v>2955634.3</v>
      </c>
      <c r="F45" s="87">
        <v>2847080.85</v>
      </c>
      <c r="G45" s="87">
        <f t="shared" si="1"/>
        <v>14687771.079999998</v>
      </c>
    </row>
    <row r="46" spans="1:7" x14ac:dyDescent="0.25">
      <c r="A46" s="26" t="s">
        <v>312</v>
      </c>
      <c r="B46" s="87">
        <v>133457175.58</v>
      </c>
      <c r="C46" s="87">
        <v>59769890.920000002</v>
      </c>
      <c r="D46" s="87">
        <v>193227066.5</v>
      </c>
      <c r="E46" s="87">
        <v>32825121.48</v>
      </c>
      <c r="F46" s="87">
        <v>19024049.43</v>
      </c>
      <c r="G46" s="87">
        <f t="shared" si="1"/>
        <v>160401945.02000001</v>
      </c>
    </row>
    <row r="47" spans="1:7" x14ac:dyDescent="0.25">
      <c r="A47" s="26" t="s">
        <v>313</v>
      </c>
      <c r="B47" s="87">
        <v>130339674.45999999</v>
      </c>
      <c r="C47" s="87">
        <v>3649134.24</v>
      </c>
      <c r="D47" s="87">
        <v>133988808.7</v>
      </c>
      <c r="E47" s="87">
        <v>20274327.059999999</v>
      </c>
      <c r="F47" s="87">
        <v>19104868.050000001</v>
      </c>
      <c r="G47" s="87">
        <f t="shared" si="1"/>
        <v>113714481.64</v>
      </c>
    </row>
    <row r="48" spans="1:7" x14ac:dyDescent="0.25">
      <c r="A48" s="26" t="s">
        <v>314</v>
      </c>
      <c r="B48" s="87">
        <v>65586012</v>
      </c>
      <c r="C48" s="87">
        <v>112327694.23999999</v>
      </c>
      <c r="D48" s="87">
        <v>177913706.24000001</v>
      </c>
      <c r="E48" s="87">
        <v>8190904.8600000003</v>
      </c>
      <c r="F48" s="87">
        <v>8173320.4800000004</v>
      </c>
      <c r="G48" s="87">
        <f t="shared" si="1"/>
        <v>169722801.38</v>
      </c>
    </row>
    <row r="49" spans="1:7" x14ac:dyDescent="0.25">
      <c r="A49" s="26" t="s">
        <v>315</v>
      </c>
      <c r="B49" s="87">
        <v>70265543</v>
      </c>
      <c r="C49" s="87">
        <v>1524948.76</v>
      </c>
      <c r="D49" s="87">
        <v>71790491.760000005</v>
      </c>
      <c r="E49" s="87">
        <v>25413400</v>
      </c>
      <c r="F49" s="87">
        <v>0</v>
      </c>
      <c r="G49" s="87">
        <f t="shared" si="1"/>
        <v>46377091.760000005</v>
      </c>
    </row>
    <row r="50" spans="1:7" x14ac:dyDescent="0.25">
      <c r="A50" s="26" t="s">
        <v>316</v>
      </c>
      <c r="B50" s="87">
        <v>83809481.049999997</v>
      </c>
      <c r="C50" s="87">
        <v>6820555.1200000001</v>
      </c>
      <c r="D50" s="87">
        <v>90630036.170000002</v>
      </c>
      <c r="E50" s="87">
        <v>16525119.210000001</v>
      </c>
      <c r="F50" s="87">
        <v>15879132.23</v>
      </c>
      <c r="G50" s="87">
        <f t="shared" si="1"/>
        <v>74104916.960000008</v>
      </c>
    </row>
    <row r="51" spans="1:7" x14ac:dyDescent="0.25">
      <c r="A51" s="26" t="s">
        <v>317</v>
      </c>
      <c r="B51" s="87">
        <v>10105752.880000001</v>
      </c>
      <c r="C51" s="87">
        <v>62254.02</v>
      </c>
      <c r="D51" s="87">
        <v>10168006.9</v>
      </c>
      <c r="E51" s="87">
        <v>1908035.09</v>
      </c>
      <c r="F51" s="87">
        <v>1845260.5</v>
      </c>
      <c r="G51" s="87">
        <f t="shared" si="1"/>
        <v>8259971.8100000005</v>
      </c>
    </row>
    <row r="52" spans="1:7" x14ac:dyDescent="0.25">
      <c r="A52" s="26" t="s">
        <v>318</v>
      </c>
      <c r="B52" s="87">
        <v>64109280.689999998</v>
      </c>
      <c r="C52" s="87">
        <v>12577123.630000001</v>
      </c>
      <c r="D52" s="87">
        <v>76686404.319999993</v>
      </c>
      <c r="E52" s="87">
        <v>15460770.23</v>
      </c>
      <c r="F52" s="87">
        <v>15259568.960000001</v>
      </c>
      <c r="G52" s="87">
        <f t="shared" si="1"/>
        <v>61225634.089999989</v>
      </c>
    </row>
    <row r="53" spans="1:7" x14ac:dyDescent="0.25">
      <c r="A53" s="26" t="s">
        <v>319</v>
      </c>
      <c r="B53" s="87">
        <v>77024416.519999996</v>
      </c>
      <c r="C53" s="87">
        <v>28522024.109999999</v>
      </c>
      <c r="D53" s="87">
        <v>105546440.63</v>
      </c>
      <c r="E53" s="87">
        <v>19065121.960000001</v>
      </c>
      <c r="F53" s="87">
        <v>16276416.34</v>
      </c>
      <c r="G53" s="87">
        <f t="shared" si="1"/>
        <v>86481318.669999987</v>
      </c>
    </row>
    <row r="54" spans="1:7" x14ac:dyDescent="0.25">
      <c r="A54" s="26" t="s">
        <v>320</v>
      </c>
      <c r="B54" s="87">
        <v>10148878.32</v>
      </c>
      <c r="C54" s="87">
        <v>16729716.58</v>
      </c>
      <c r="D54" s="87">
        <v>26878594.899999999</v>
      </c>
      <c r="E54" s="87">
        <v>6625725.0700000003</v>
      </c>
      <c r="F54" s="87">
        <v>6597705.4800000004</v>
      </c>
      <c r="G54" s="87">
        <f t="shared" si="1"/>
        <v>20252869.829999998</v>
      </c>
    </row>
    <row r="55" spans="1:7" x14ac:dyDescent="0.25">
      <c r="A55" s="26" t="s">
        <v>321</v>
      </c>
      <c r="B55" s="87">
        <v>122130353.88</v>
      </c>
      <c r="C55" s="87">
        <v>59224936.909999996</v>
      </c>
      <c r="D55" s="87">
        <v>181355290.78999999</v>
      </c>
      <c r="E55" s="87">
        <v>24644587.469999999</v>
      </c>
      <c r="F55" s="87">
        <v>14771677.57</v>
      </c>
      <c r="G55" s="87">
        <f t="shared" si="1"/>
        <v>156710703.31999999</v>
      </c>
    </row>
    <row r="56" spans="1:7" x14ac:dyDescent="0.25">
      <c r="A56" s="26" t="s">
        <v>322</v>
      </c>
      <c r="B56" s="87">
        <v>80752860.620000005</v>
      </c>
      <c r="C56" s="87">
        <v>81249002.579999998</v>
      </c>
      <c r="D56" s="87">
        <v>162001863.19999999</v>
      </c>
      <c r="E56" s="87">
        <v>17997262.68</v>
      </c>
      <c r="F56" s="87">
        <v>14494787.939999999</v>
      </c>
      <c r="G56" s="87">
        <f t="shared" si="1"/>
        <v>144004600.51999998</v>
      </c>
    </row>
    <row r="57" spans="1:7" x14ac:dyDescent="0.25">
      <c r="A57" s="26" t="s">
        <v>323</v>
      </c>
      <c r="B57" s="87">
        <v>243100400.16</v>
      </c>
      <c r="C57" s="87">
        <v>232616722.25999999</v>
      </c>
      <c r="D57" s="87">
        <v>475717122.42000002</v>
      </c>
      <c r="E57" s="87">
        <v>36979139.850000001</v>
      </c>
      <c r="F57" s="87">
        <v>34700637.75</v>
      </c>
      <c r="G57" s="87">
        <f t="shared" si="1"/>
        <v>438737982.56999999</v>
      </c>
    </row>
    <row r="58" spans="1:7" x14ac:dyDescent="0.25">
      <c r="A58" s="26" t="s">
        <v>324</v>
      </c>
      <c r="B58" s="87">
        <v>620500713.63999999</v>
      </c>
      <c r="C58" s="87">
        <v>1890195506.29</v>
      </c>
      <c r="D58" s="87">
        <v>2510696219.9299998</v>
      </c>
      <c r="E58" s="87">
        <v>187799824.05000001</v>
      </c>
      <c r="F58" s="87">
        <v>176728846.59</v>
      </c>
      <c r="G58" s="87">
        <f t="shared" si="1"/>
        <v>2322896395.8799996</v>
      </c>
    </row>
    <row r="59" spans="1:7" x14ac:dyDescent="0.25">
      <c r="A59" s="26" t="s">
        <v>325</v>
      </c>
      <c r="B59" s="87">
        <v>117436308.63</v>
      </c>
      <c r="C59" s="87">
        <v>10776787.130000001</v>
      </c>
      <c r="D59" s="87">
        <v>128213095.76000001</v>
      </c>
      <c r="E59" s="87">
        <v>19171915.890000001</v>
      </c>
      <c r="F59" s="87">
        <v>18411162.030000001</v>
      </c>
      <c r="G59" s="87">
        <f t="shared" si="1"/>
        <v>109041179.87</v>
      </c>
    </row>
    <row r="60" spans="1:7" x14ac:dyDescent="0.25">
      <c r="A60" s="26" t="s">
        <v>326</v>
      </c>
      <c r="B60" s="87">
        <v>15829597</v>
      </c>
      <c r="C60" s="87">
        <v>35727339.729999997</v>
      </c>
      <c r="D60" s="87">
        <v>51556936.729999997</v>
      </c>
      <c r="E60" s="87">
        <v>0</v>
      </c>
      <c r="F60" s="87">
        <v>0</v>
      </c>
      <c r="G60" s="87">
        <f t="shared" si="1"/>
        <v>51556936.729999997</v>
      </c>
    </row>
    <row r="61" spans="1:7" x14ac:dyDescent="0.25">
      <c r="A61" s="26" t="s">
        <v>327</v>
      </c>
      <c r="B61" s="87">
        <v>220965455.71000001</v>
      </c>
      <c r="C61" s="87">
        <v>496625.09</v>
      </c>
      <c r="D61" s="87">
        <v>221462080.80000001</v>
      </c>
      <c r="E61" s="87">
        <v>26359594.66</v>
      </c>
      <c r="F61" s="87">
        <v>24075875.789999999</v>
      </c>
      <c r="G61" s="87">
        <f t="shared" si="1"/>
        <v>195102486.14000002</v>
      </c>
    </row>
    <row r="62" spans="1:7" x14ac:dyDescent="0.25">
      <c r="A62" s="26" t="s">
        <v>328</v>
      </c>
      <c r="B62" s="87">
        <v>101168452.37</v>
      </c>
      <c r="C62" s="87">
        <v>1121219.67</v>
      </c>
      <c r="D62" s="87">
        <v>102289672.04000001</v>
      </c>
      <c r="E62" s="87">
        <v>12104804.869999999</v>
      </c>
      <c r="F62" s="87">
        <v>10618532.390000001</v>
      </c>
      <c r="G62" s="87">
        <f t="shared" si="1"/>
        <v>90184867.170000002</v>
      </c>
    </row>
    <row r="63" spans="1:7" x14ac:dyDescent="0.25">
      <c r="A63" s="26" t="s">
        <v>329</v>
      </c>
      <c r="B63" s="87">
        <v>24598191.68</v>
      </c>
      <c r="C63" s="87">
        <v>5686596.3200000003</v>
      </c>
      <c r="D63" s="87">
        <v>30284788</v>
      </c>
      <c r="E63" s="87">
        <v>2861555.02</v>
      </c>
      <c r="F63" s="87">
        <v>1418678.1</v>
      </c>
      <c r="G63" s="87">
        <f t="shared" si="1"/>
        <v>27423232.98</v>
      </c>
    </row>
    <row r="64" spans="1:7" x14ac:dyDescent="0.25">
      <c r="A64" s="26" t="s">
        <v>330</v>
      </c>
      <c r="B64" s="87">
        <v>11539074.76</v>
      </c>
      <c r="C64" s="87">
        <v>25180.73</v>
      </c>
      <c r="D64" s="87">
        <v>11564255.49</v>
      </c>
      <c r="E64" s="87">
        <v>2054262.82</v>
      </c>
      <c r="F64" s="87">
        <v>2008712.8</v>
      </c>
      <c r="G64" s="87">
        <f t="shared" si="1"/>
        <v>9509992.6699999999</v>
      </c>
    </row>
    <row r="65" spans="1:7" x14ac:dyDescent="0.25">
      <c r="A65" s="26" t="s">
        <v>331</v>
      </c>
      <c r="B65" s="87">
        <v>48958380.600000001</v>
      </c>
      <c r="C65" s="87">
        <v>2146517.31</v>
      </c>
      <c r="D65" s="87">
        <v>51104897.909999996</v>
      </c>
      <c r="E65" s="87">
        <v>3586533.47</v>
      </c>
      <c r="F65" s="87">
        <v>3359144.38</v>
      </c>
      <c r="G65" s="87">
        <f t="shared" si="1"/>
        <v>47518364.439999998</v>
      </c>
    </row>
    <row r="66" spans="1:7" x14ac:dyDescent="0.25">
      <c r="A66" s="26" t="s">
        <v>332</v>
      </c>
      <c r="B66" s="87">
        <v>5916517.4000000004</v>
      </c>
      <c r="C66" s="87">
        <v>1803769.19</v>
      </c>
      <c r="D66" s="87">
        <v>7720286.5899999999</v>
      </c>
      <c r="E66" s="87">
        <v>1173422.5</v>
      </c>
      <c r="F66" s="87">
        <v>1141634.71</v>
      </c>
      <c r="G66" s="87">
        <f t="shared" si="1"/>
        <v>6546864.0899999999</v>
      </c>
    </row>
    <row r="67" spans="1:7" x14ac:dyDescent="0.25">
      <c r="A67" s="26" t="s">
        <v>333</v>
      </c>
      <c r="B67" s="87">
        <v>19669405.550000001</v>
      </c>
      <c r="C67" s="87">
        <v>223283.54</v>
      </c>
      <c r="D67" s="87">
        <v>19892689.09</v>
      </c>
      <c r="E67" s="87">
        <v>4078923.95</v>
      </c>
      <c r="F67" s="87">
        <v>3906296.73</v>
      </c>
      <c r="G67" s="87">
        <f t="shared" si="1"/>
        <v>15813765.140000001</v>
      </c>
    </row>
    <row r="68" spans="1:7" x14ac:dyDescent="0.25">
      <c r="A68" s="26" t="s">
        <v>334</v>
      </c>
      <c r="B68" s="87">
        <v>3888447.19</v>
      </c>
      <c r="C68" s="87">
        <v>19038.509999999998</v>
      </c>
      <c r="D68" s="87">
        <v>3907485.7</v>
      </c>
      <c r="E68" s="87">
        <v>711780.51</v>
      </c>
      <c r="F68" s="87">
        <v>694007.58</v>
      </c>
      <c r="G68" s="87">
        <f t="shared" si="1"/>
        <v>3195705.1900000004</v>
      </c>
    </row>
    <row r="69" spans="1:7" x14ac:dyDescent="0.25">
      <c r="A69" s="26" t="s">
        <v>335</v>
      </c>
      <c r="B69" s="87">
        <v>30925114.649999999</v>
      </c>
      <c r="C69" s="87">
        <v>15000000</v>
      </c>
      <c r="D69" s="87">
        <v>45925114.649999999</v>
      </c>
      <c r="E69" s="87">
        <v>28441704.879999999</v>
      </c>
      <c r="F69" s="87">
        <v>26256278.66</v>
      </c>
      <c r="G69" s="87">
        <f t="shared" si="1"/>
        <v>17483409.77</v>
      </c>
    </row>
    <row r="70" spans="1:7" x14ac:dyDescent="0.25">
      <c r="A70" s="26" t="s">
        <v>336</v>
      </c>
      <c r="B70" s="87">
        <v>117692933.03</v>
      </c>
      <c r="C70" s="87">
        <v>0</v>
      </c>
      <c r="D70" s="87">
        <v>117692933.03</v>
      </c>
      <c r="E70" s="87">
        <v>39230977.68</v>
      </c>
      <c r="F70" s="87">
        <v>29423233.260000002</v>
      </c>
      <c r="G70" s="87">
        <f t="shared" si="1"/>
        <v>78461955.349999994</v>
      </c>
    </row>
    <row r="71" spans="1:7" x14ac:dyDescent="0.25">
      <c r="A71" s="26" t="s">
        <v>337</v>
      </c>
      <c r="B71" s="87">
        <v>80176771.430000007</v>
      </c>
      <c r="C71" s="87">
        <v>29211711.68</v>
      </c>
      <c r="D71" s="87">
        <v>109388483.11</v>
      </c>
      <c r="E71" s="87">
        <v>44830053.799999997</v>
      </c>
      <c r="F71" s="87">
        <v>41548276.159999996</v>
      </c>
      <c r="G71" s="87">
        <f t="shared" si="1"/>
        <v>64558429.310000002</v>
      </c>
    </row>
    <row r="72" spans="1:7" x14ac:dyDescent="0.25">
      <c r="A72" s="26" t="s">
        <v>338</v>
      </c>
      <c r="B72" s="87">
        <v>171479144.25999999</v>
      </c>
      <c r="C72" s="87">
        <v>43856241.640000001</v>
      </c>
      <c r="D72" s="87">
        <v>215335385.90000001</v>
      </c>
      <c r="E72" s="87">
        <v>58297214.310000002</v>
      </c>
      <c r="F72" s="87">
        <v>44622599.740000002</v>
      </c>
      <c r="G72" s="87">
        <f t="shared" si="1"/>
        <v>157038171.59</v>
      </c>
    </row>
    <row r="73" spans="1:7" x14ac:dyDescent="0.25">
      <c r="A73" s="26" t="s">
        <v>339</v>
      </c>
      <c r="B73" s="87">
        <v>16769541.359999999</v>
      </c>
      <c r="C73" s="87">
        <v>0</v>
      </c>
      <c r="D73" s="87">
        <v>16769541.359999999</v>
      </c>
      <c r="E73" s="87">
        <v>5589847.1200000001</v>
      </c>
      <c r="F73" s="87">
        <v>4192385.34</v>
      </c>
      <c r="G73" s="87">
        <f t="shared" si="1"/>
        <v>11179694.239999998</v>
      </c>
    </row>
    <row r="74" spans="1:7" x14ac:dyDescent="0.25">
      <c r="A74" s="26" t="s">
        <v>340</v>
      </c>
      <c r="B74" s="87">
        <v>0</v>
      </c>
      <c r="C74" s="87">
        <v>11000000</v>
      </c>
      <c r="D74" s="87">
        <v>11000000</v>
      </c>
      <c r="E74" s="87">
        <v>11000000</v>
      </c>
      <c r="F74" s="87">
        <v>11000000</v>
      </c>
      <c r="G74" s="87">
        <f t="shared" si="1"/>
        <v>0</v>
      </c>
    </row>
    <row r="75" spans="1:7" x14ac:dyDescent="0.25">
      <c r="A75" s="26" t="s">
        <v>341</v>
      </c>
      <c r="B75" s="87">
        <v>76879016.75</v>
      </c>
      <c r="C75" s="87">
        <v>5146561.5599999996</v>
      </c>
      <c r="D75" s="87">
        <v>82025578.310000002</v>
      </c>
      <c r="E75" s="87">
        <v>30170338.920000002</v>
      </c>
      <c r="F75" s="87">
        <v>24331754.190000001</v>
      </c>
      <c r="G75" s="87">
        <f t="shared" ref="G75:G84" si="2">D75-E75</f>
        <v>51855239.390000001</v>
      </c>
    </row>
    <row r="76" spans="1:7" x14ac:dyDescent="0.25">
      <c r="A76" s="26" t="s">
        <v>342</v>
      </c>
      <c r="B76" s="87">
        <v>86849685.159999996</v>
      </c>
      <c r="C76" s="87">
        <v>0</v>
      </c>
      <c r="D76" s="87">
        <v>86849685.159999996</v>
      </c>
      <c r="E76" s="87">
        <v>37039968.369999997</v>
      </c>
      <c r="F76" s="87">
        <v>31538605.02</v>
      </c>
      <c r="G76" s="87">
        <f t="shared" si="2"/>
        <v>49809716.789999999</v>
      </c>
    </row>
    <row r="77" spans="1:7" x14ac:dyDescent="0.25">
      <c r="A77" s="26" t="s">
        <v>343</v>
      </c>
      <c r="B77" s="87">
        <v>59793730.259999998</v>
      </c>
      <c r="C77" s="87">
        <v>0</v>
      </c>
      <c r="D77" s="87">
        <v>59793730.259999998</v>
      </c>
      <c r="E77" s="87">
        <v>15662723.630000001</v>
      </c>
      <c r="F77" s="87">
        <v>15662723.630000001</v>
      </c>
      <c r="G77" s="87">
        <f t="shared" si="2"/>
        <v>44131006.629999995</v>
      </c>
    </row>
    <row r="78" spans="1:7" x14ac:dyDescent="0.25">
      <c r="A78" s="26" t="s">
        <v>344</v>
      </c>
      <c r="B78" s="87">
        <v>27973960.059999999</v>
      </c>
      <c r="C78" s="87">
        <v>0</v>
      </c>
      <c r="D78" s="87">
        <v>27973960.059999999</v>
      </c>
      <c r="E78" s="87">
        <v>6993490.0199999996</v>
      </c>
      <c r="F78" s="87">
        <v>6993490.0199999996</v>
      </c>
      <c r="G78" s="87">
        <f t="shared" si="2"/>
        <v>20980470.039999999</v>
      </c>
    </row>
    <row r="79" spans="1:7" x14ac:dyDescent="0.25">
      <c r="A79" s="26" t="s">
        <v>345</v>
      </c>
      <c r="B79" s="87">
        <v>16197054.960000001</v>
      </c>
      <c r="C79" s="87">
        <v>6937806.4500000002</v>
      </c>
      <c r="D79" s="87">
        <v>23134861.41</v>
      </c>
      <c r="E79" s="87">
        <v>7832758.8799999999</v>
      </c>
      <c r="F79" s="87">
        <v>6285805.7000000002</v>
      </c>
      <c r="G79" s="87">
        <f t="shared" si="2"/>
        <v>15302102.530000001</v>
      </c>
    </row>
    <row r="80" spans="1:7" x14ac:dyDescent="0.25">
      <c r="A80" s="26" t="s">
        <v>346</v>
      </c>
      <c r="B80" s="87">
        <v>46642556.369999997</v>
      </c>
      <c r="C80" s="87">
        <v>8537716.8599999994</v>
      </c>
      <c r="D80" s="87">
        <v>55180273.229999997</v>
      </c>
      <c r="E80" s="87">
        <v>20443571.93</v>
      </c>
      <c r="F80" s="87">
        <v>16767716.93</v>
      </c>
      <c r="G80" s="87">
        <f t="shared" si="2"/>
        <v>34736701.299999997</v>
      </c>
    </row>
    <row r="81" spans="1:7" x14ac:dyDescent="0.25">
      <c r="A81" s="26" t="s">
        <v>347</v>
      </c>
      <c r="B81" s="87">
        <v>17976034.800000001</v>
      </c>
      <c r="C81" s="87">
        <v>30000000</v>
      </c>
      <c r="D81" s="87">
        <v>47976034.799999997</v>
      </c>
      <c r="E81" s="87">
        <v>5992011.5999999996</v>
      </c>
      <c r="F81" s="87">
        <v>4494008.7</v>
      </c>
      <c r="G81" s="87">
        <f t="shared" si="2"/>
        <v>41984023.199999996</v>
      </c>
    </row>
    <row r="82" spans="1:7" x14ac:dyDescent="0.25">
      <c r="A82" s="26" t="s">
        <v>348</v>
      </c>
      <c r="B82" s="87">
        <v>3806692.56</v>
      </c>
      <c r="C82" s="87">
        <v>0</v>
      </c>
      <c r="D82" s="87">
        <v>3806692.56</v>
      </c>
      <c r="E82" s="87">
        <v>951672.42</v>
      </c>
      <c r="F82" s="87">
        <v>951672.42</v>
      </c>
      <c r="G82" s="87">
        <f t="shared" si="2"/>
        <v>2855020.14</v>
      </c>
    </row>
    <row r="83" spans="1:7" x14ac:dyDescent="0.25">
      <c r="A83" s="26" t="s">
        <v>349</v>
      </c>
      <c r="B83" s="87">
        <v>77107330.400000006</v>
      </c>
      <c r="C83" s="87">
        <v>190804067.37</v>
      </c>
      <c r="D83" s="87">
        <v>267911397.77000001</v>
      </c>
      <c r="E83" s="87">
        <v>14860885.51</v>
      </c>
      <c r="F83" s="87">
        <v>13279512.199999999</v>
      </c>
      <c r="G83" s="87">
        <f t="shared" si="2"/>
        <v>253050512.26000002</v>
      </c>
    </row>
    <row r="84" spans="1:7" x14ac:dyDescent="0.25">
      <c r="A84" s="26" t="s">
        <v>350</v>
      </c>
      <c r="B84" s="87">
        <v>39495055.359999999</v>
      </c>
      <c r="C84" s="87">
        <v>21632863.280000001</v>
      </c>
      <c r="D84" s="87">
        <v>61127918.640000001</v>
      </c>
      <c r="E84" s="87">
        <v>5575028.5199999996</v>
      </c>
      <c r="F84" s="87">
        <v>5196852.2</v>
      </c>
      <c r="G84" s="87">
        <f t="shared" si="2"/>
        <v>55552890.120000005</v>
      </c>
    </row>
    <row r="85" spans="1:7" x14ac:dyDescent="0.25">
      <c r="A85" s="8" t="s">
        <v>2</v>
      </c>
      <c r="B85" s="85"/>
      <c r="C85" s="85"/>
      <c r="D85" s="85"/>
      <c r="E85" s="85"/>
      <c r="F85" s="85"/>
      <c r="G85" s="85"/>
    </row>
    <row r="86" spans="1:7" x14ac:dyDescent="0.25">
      <c r="A86" s="1" t="s">
        <v>107</v>
      </c>
      <c r="B86" s="84">
        <f t="shared" ref="B86:G86" si="3">SUM(B87:B117)</f>
        <v>2228274427.2800002</v>
      </c>
      <c r="C86" s="84">
        <f t="shared" si="3"/>
        <v>165200746.34</v>
      </c>
      <c r="D86" s="84">
        <f t="shared" si="3"/>
        <v>2393475173.6199999</v>
      </c>
      <c r="E86" s="84">
        <f t="shared" si="3"/>
        <v>353465824.47999996</v>
      </c>
      <c r="F86" s="84">
        <f t="shared" si="3"/>
        <v>318860463.56</v>
      </c>
      <c r="G86" s="84">
        <f t="shared" si="3"/>
        <v>2040009349.1399999</v>
      </c>
    </row>
    <row r="87" spans="1:7" x14ac:dyDescent="0.25">
      <c r="A87" s="26" t="s">
        <v>296</v>
      </c>
      <c r="B87" s="87">
        <v>44135212.200000003</v>
      </c>
      <c r="C87" s="87">
        <v>-10855163.189999999</v>
      </c>
      <c r="D87" s="87">
        <v>33280049.010000002</v>
      </c>
      <c r="E87" s="87">
        <v>358412.76</v>
      </c>
      <c r="F87" s="87">
        <v>307338.12</v>
      </c>
      <c r="G87" s="87">
        <f t="shared" ref="G87:G117" si="4">D87-E87</f>
        <v>32921636.25</v>
      </c>
    </row>
    <row r="88" spans="1:7" x14ac:dyDescent="0.25">
      <c r="A88" s="26" t="s">
        <v>297</v>
      </c>
      <c r="B88" s="87">
        <v>430870404.00999999</v>
      </c>
      <c r="C88" s="87">
        <v>121916523.54000001</v>
      </c>
      <c r="D88" s="87">
        <v>552786927.54999995</v>
      </c>
      <c r="E88" s="87">
        <v>125924350.84</v>
      </c>
      <c r="F88" s="87">
        <v>112630722.69</v>
      </c>
      <c r="G88" s="87">
        <f t="shared" si="4"/>
        <v>426862576.70999992</v>
      </c>
    </row>
    <row r="89" spans="1:7" x14ac:dyDescent="0.25">
      <c r="A89" s="26" t="s">
        <v>298</v>
      </c>
      <c r="B89" s="87">
        <v>19373861.16</v>
      </c>
      <c r="C89" s="87">
        <v>-12612240</v>
      </c>
      <c r="D89" s="87">
        <v>6761621.1600000001</v>
      </c>
      <c r="E89" s="87">
        <v>2649114.4</v>
      </c>
      <c r="F89" s="87">
        <v>2225716.02</v>
      </c>
      <c r="G89" s="87">
        <f t="shared" si="4"/>
        <v>4112506.7600000002</v>
      </c>
    </row>
    <row r="90" spans="1:7" x14ac:dyDescent="0.25">
      <c r="A90" s="26" t="s">
        <v>299</v>
      </c>
      <c r="B90" s="87">
        <v>3285664.2</v>
      </c>
      <c r="C90" s="87">
        <v>0</v>
      </c>
      <c r="D90" s="87">
        <v>3285664.2</v>
      </c>
      <c r="E90" s="87">
        <v>1004424.46</v>
      </c>
      <c r="F90" s="87">
        <v>864584.34</v>
      </c>
      <c r="G90" s="87">
        <f t="shared" si="4"/>
        <v>2281239.7400000002</v>
      </c>
    </row>
    <row r="91" spans="1:7" x14ac:dyDescent="0.25">
      <c r="A91" s="26" t="s">
        <v>300</v>
      </c>
      <c r="B91" s="87">
        <v>2779707.12</v>
      </c>
      <c r="C91" s="87">
        <v>0</v>
      </c>
      <c r="D91" s="87">
        <v>2779707.12</v>
      </c>
      <c r="E91" s="87">
        <v>999633.3</v>
      </c>
      <c r="F91" s="87">
        <v>859033.09</v>
      </c>
      <c r="G91" s="87">
        <f t="shared" si="4"/>
        <v>1780073.82</v>
      </c>
    </row>
    <row r="92" spans="1:7" x14ac:dyDescent="0.25">
      <c r="A92" s="26" t="s">
        <v>301</v>
      </c>
      <c r="B92" s="87">
        <v>43571997.600000001</v>
      </c>
      <c r="C92" s="87">
        <v>-10344060</v>
      </c>
      <c r="D92" s="87">
        <v>33227937.600000001</v>
      </c>
      <c r="E92" s="87">
        <v>3313824.21</v>
      </c>
      <c r="F92" s="87">
        <v>2842452.74</v>
      </c>
      <c r="G92" s="87">
        <f t="shared" si="4"/>
        <v>29914113.390000001</v>
      </c>
    </row>
    <row r="93" spans="1:7" x14ac:dyDescent="0.25">
      <c r="A93" s="26" t="s">
        <v>302</v>
      </c>
      <c r="B93" s="87">
        <v>2594634.92</v>
      </c>
      <c r="C93" s="87">
        <v>0</v>
      </c>
      <c r="D93" s="87">
        <v>2594634.92</v>
      </c>
      <c r="E93" s="87">
        <v>365043.13</v>
      </c>
      <c r="F93" s="87">
        <v>318061.31</v>
      </c>
      <c r="G93" s="87">
        <f t="shared" si="4"/>
        <v>2229591.79</v>
      </c>
    </row>
    <row r="94" spans="1:7" x14ac:dyDescent="0.25">
      <c r="A94" s="26" t="s">
        <v>303</v>
      </c>
      <c r="B94" s="87">
        <v>455989.32</v>
      </c>
      <c r="C94" s="87">
        <v>0</v>
      </c>
      <c r="D94" s="87">
        <v>455989.32</v>
      </c>
      <c r="E94" s="87">
        <v>154064.69</v>
      </c>
      <c r="F94" s="87">
        <v>125235.43</v>
      </c>
      <c r="G94" s="87">
        <f t="shared" si="4"/>
        <v>301924.63</v>
      </c>
    </row>
    <row r="95" spans="1:7" x14ac:dyDescent="0.25">
      <c r="A95" s="26" t="s">
        <v>304</v>
      </c>
      <c r="B95" s="87">
        <v>15237928.48</v>
      </c>
      <c r="C95" s="87">
        <v>0</v>
      </c>
      <c r="D95" s="87">
        <v>15237928.48</v>
      </c>
      <c r="E95" s="87">
        <v>3954376.67</v>
      </c>
      <c r="F95" s="87">
        <v>3297040.78</v>
      </c>
      <c r="G95" s="87">
        <f t="shared" si="4"/>
        <v>11283551.810000001</v>
      </c>
    </row>
    <row r="96" spans="1:7" x14ac:dyDescent="0.25">
      <c r="A96" s="26" t="s">
        <v>351</v>
      </c>
      <c r="B96" s="87">
        <v>337964.52</v>
      </c>
      <c r="C96" s="87">
        <v>0</v>
      </c>
      <c r="D96" s="87">
        <v>337964.52</v>
      </c>
      <c r="E96" s="87">
        <v>122469.53</v>
      </c>
      <c r="F96" s="87">
        <v>106439.59</v>
      </c>
      <c r="G96" s="87">
        <f t="shared" si="4"/>
        <v>215494.99000000002</v>
      </c>
    </row>
    <row r="97" spans="1:7" x14ac:dyDescent="0.25">
      <c r="A97" s="26" t="s">
        <v>306</v>
      </c>
      <c r="B97" s="87">
        <v>1885097.28</v>
      </c>
      <c r="C97" s="87">
        <v>0</v>
      </c>
      <c r="D97" s="87">
        <v>1885097.28</v>
      </c>
      <c r="E97" s="87">
        <v>545212.16000000003</v>
      </c>
      <c r="F97" s="87">
        <v>472068.86</v>
      </c>
      <c r="G97" s="87">
        <f t="shared" si="4"/>
        <v>1339885.1200000001</v>
      </c>
    </row>
    <row r="98" spans="1:7" x14ac:dyDescent="0.25">
      <c r="A98" s="26" t="s">
        <v>307</v>
      </c>
      <c r="B98" s="87">
        <v>4791116.16</v>
      </c>
      <c r="C98" s="87">
        <v>0</v>
      </c>
      <c r="D98" s="87">
        <v>4791116.16</v>
      </c>
      <c r="E98" s="87">
        <v>1449811.59</v>
      </c>
      <c r="F98" s="87">
        <v>1254428.03</v>
      </c>
      <c r="G98" s="87">
        <f t="shared" si="4"/>
        <v>3341304.5700000003</v>
      </c>
    </row>
    <row r="99" spans="1:7" x14ac:dyDescent="0.25">
      <c r="A99" s="26" t="s">
        <v>308</v>
      </c>
      <c r="B99" s="87">
        <v>2292518.88</v>
      </c>
      <c r="C99" s="87">
        <v>0</v>
      </c>
      <c r="D99" s="87">
        <v>2292518.88</v>
      </c>
      <c r="E99" s="87">
        <v>1071576.56</v>
      </c>
      <c r="F99" s="87">
        <v>921592.64</v>
      </c>
      <c r="G99" s="87">
        <f t="shared" si="4"/>
        <v>1220942.3199999998</v>
      </c>
    </row>
    <row r="100" spans="1:7" x14ac:dyDescent="0.25">
      <c r="A100" s="26" t="s">
        <v>310</v>
      </c>
      <c r="B100" s="87">
        <v>0</v>
      </c>
      <c r="C100" s="87">
        <v>182000</v>
      </c>
      <c r="D100" s="87">
        <v>182000</v>
      </c>
      <c r="E100" s="87">
        <v>129688</v>
      </c>
      <c r="F100" s="87">
        <v>0</v>
      </c>
      <c r="G100" s="87">
        <f t="shared" si="4"/>
        <v>52312</v>
      </c>
    </row>
    <row r="101" spans="1:7" x14ac:dyDescent="0.25">
      <c r="A101" s="26" t="s">
        <v>312</v>
      </c>
      <c r="B101" s="87">
        <v>62075550.68</v>
      </c>
      <c r="C101" s="87">
        <v>26604785.34</v>
      </c>
      <c r="D101" s="87">
        <v>88680336.019999996</v>
      </c>
      <c r="E101" s="87">
        <v>1711240.94</v>
      </c>
      <c r="F101" s="87">
        <v>1711240.94</v>
      </c>
      <c r="G101" s="87">
        <f t="shared" si="4"/>
        <v>86969095.079999998</v>
      </c>
    </row>
    <row r="102" spans="1:7" x14ac:dyDescent="0.25">
      <c r="A102" s="26" t="s">
        <v>314</v>
      </c>
      <c r="B102" s="87">
        <v>235072200.88</v>
      </c>
      <c r="C102" s="87">
        <v>98884063.930000007</v>
      </c>
      <c r="D102" s="87">
        <v>333956264.81</v>
      </c>
      <c r="E102" s="87">
        <v>19969124.07</v>
      </c>
      <c r="F102" s="87">
        <v>19657058.260000002</v>
      </c>
      <c r="G102" s="87">
        <f t="shared" si="4"/>
        <v>313987140.74000001</v>
      </c>
    </row>
    <row r="103" spans="1:7" x14ac:dyDescent="0.25">
      <c r="A103" s="26" t="s">
        <v>315</v>
      </c>
      <c r="B103" s="87">
        <v>0</v>
      </c>
      <c r="C103" s="87">
        <v>1000000</v>
      </c>
      <c r="D103" s="87">
        <v>1000000</v>
      </c>
      <c r="E103" s="87">
        <v>0</v>
      </c>
      <c r="F103" s="87">
        <v>0</v>
      </c>
      <c r="G103" s="87">
        <f t="shared" si="4"/>
        <v>1000000</v>
      </c>
    </row>
    <row r="104" spans="1:7" x14ac:dyDescent="0.25">
      <c r="A104" s="26" t="s">
        <v>321</v>
      </c>
      <c r="B104" s="87">
        <v>96634428</v>
      </c>
      <c r="C104" s="87">
        <v>380842.72</v>
      </c>
      <c r="D104" s="87">
        <v>97015270.719999999</v>
      </c>
      <c r="E104" s="87">
        <v>146289.28</v>
      </c>
      <c r="F104" s="87">
        <v>146289.28</v>
      </c>
      <c r="G104" s="87">
        <f t="shared" si="4"/>
        <v>96868981.439999998</v>
      </c>
    </row>
    <row r="105" spans="1:7" x14ac:dyDescent="0.25">
      <c r="A105" s="26" t="s">
        <v>322</v>
      </c>
      <c r="B105" s="87">
        <v>25000000</v>
      </c>
      <c r="C105" s="87">
        <v>0</v>
      </c>
      <c r="D105" s="87">
        <v>25000000</v>
      </c>
      <c r="E105" s="87">
        <v>8829241.3699999992</v>
      </c>
      <c r="F105" s="87">
        <v>4321616.95</v>
      </c>
      <c r="G105" s="87">
        <f t="shared" si="4"/>
        <v>16170758.630000001</v>
      </c>
    </row>
    <row r="106" spans="1:7" x14ac:dyDescent="0.25">
      <c r="A106" s="26" t="s">
        <v>323</v>
      </c>
      <c r="B106" s="87">
        <v>0</v>
      </c>
      <c r="C106" s="87">
        <v>717706</v>
      </c>
      <c r="D106" s="87">
        <v>717706</v>
      </c>
      <c r="E106" s="87">
        <v>0</v>
      </c>
      <c r="F106" s="87">
        <v>0</v>
      </c>
      <c r="G106" s="87">
        <f t="shared" si="4"/>
        <v>717706</v>
      </c>
    </row>
    <row r="107" spans="1:7" x14ac:dyDescent="0.25">
      <c r="A107" s="26" t="s">
        <v>324</v>
      </c>
      <c r="B107" s="87">
        <v>73267473.989999995</v>
      </c>
      <c r="C107" s="87">
        <v>93684487.349999994</v>
      </c>
      <c r="D107" s="87">
        <v>166951961.34</v>
      </c>
      <c r="E107" s="87">
        <v>50002258.700000003</v>
      </c>
      <c r="F107" s="87">
        <v>48351009.43</v>
      </c>
      <c r="G107" s="87">
        <f t="shared" si="4"/>
        <v>116949702.64</v>
      </c>
    </row>
    <row r="108" spans="1:7" x14ac:dyDescent="0.25">
      <c r="A108" s="26" t="s">
        <v>326</v>
      </c>
      <c r="B108" s="87">
        <v>270056151.63999999</v>
      </c>
      <c r="C108" s="87">
        <v>-251484382.02000001</v>
      </c>
      <c r="D108" s="87">
        <v>18571769.620000001</v>
      </c>
      <c r="E108" s="87">
        <v>0</v>
      </c>
      <c r="F108" s="87">
        <v>0</v>
      </c>
      <c r="G108" s="87">
        <f t="shared" si="4"/>
        <v>18571769.620000001</v>
      </c>
    </row>
    <row r="109" spans="1:7" x14ac:dyDescent="0.25">
      <c r="A109" s="26" t="s">
        <v>352</v>
      </c>
      <c r="B109" s="87">
        <v>297959891</v>
      </c>
      <c r="C109" s="87">
        <v>-4001744.93</v>
      </c>
      <c r="D109" s="87">
        <v>293958146.06999999</v>
      </c>
      <c r="E109" s="87">
        <v>55378118.280000001</v>
      </c>
      <c r="F109" s="87">
        <v>55378118.280000001</v>
      </c>
      <c r="G109" s="87">
        <f t="shared" si="4"/>
        <v>238580027.78999999</v>
      </c>
    </row>
    <row r="110" spans="1:7" x14ac:dyDescent="0.25">
      <c r="A110" s="26" t="s">
        <v>336</v>
      </c>
      <c r="B110" s="87">
        <v>104491224.14</v>
      </c>
      <c r="C110" s="87">
        <v>0</v>
      </c>
      <c r="D110" s="87">
        <v>104491224.14</v>
      </c>
      <c r="E110" s="87">
        <v>0</v>
      </c>
      <c r="F110" s="87">
        <v>0</v>
      </c>
      <c r="G110" s="87">
        <f t="shared" si="4"/>
        <v>104491224.14</v>
      </c>
    </row>
    <row r="111" spans="1:7" x14ac:dyDescent="0.25">
      <c r="A111" s="26" t="s">
        <v>337</v>
      </c>
      <c r="B111" s="87">
        <v>9806535.3399999999</v>
      </c>
      <c r="C111" s="87">
        <v>43561795.68</v>
      </c>
      <c r="D111" s="87">
        <v>53368331.020000003</v>
      </c>
      <c r="E111" s="87">
        <v>4945102.74</v>
      </c>
      <c r="F111" s="87">
        <v>4945102.74</v>
      </c>
      <c r="G111" s="87">
        <f t="shared" si="4"/>
        <v>48423228.280000001</v>
      </c>
    </row>
    <row r="112" spans="1:7" x14ac:dyDescent="0.25">
      <c r="A112" s="26" t="s">
        <v>338</v>
      </c>
      <c r="B112" s="87">
        <v>0</v>
      </c>
      <c r="C112" s="87">
        <v>10925000.23</v>
      </c>
      <c r="D112" s="87">
        <v>10925000.23</v>
      </c>
      <c r="E112" s="87">
        <v>0</v>
      </c>
      <c r="F112" s="87">
        <v>0</v>
      </c>
      <c r="G112" s="87">
        <f t="shared" si="4"/>
        <v>10925000.23</v>
      </c>
    </row>
    <row r="113" spans="1:7" x14ac:dyDescent="0.25">
      <c r="A113" s="26" t="s">
        <v>341</v>
      </c>
      <c r="B113" s="87">
        <v>20340346.390000001</v>
      </c>
      <c r="C113" s="87">
        <v>0</v>
      </c>
      <c r="D113" s="87">
        <v>20340346.390000001</v>
      </c>
      <c r="E113" s="87">
        <v>0</v>
      </c>
      <c r="F113" s="87">
        <v>0</v>
      </c>
      <c r="G113" s="87">
        <f t="shared" si="4"/>
        <v>20340346.390000001</v>
      </c>
    </row>
    <row r="114" spans="1:7" x14ac:dyDescent="0.25">
      <c r="A114" s="26" t="s">
        <v>343</v>
      </c>
      <c r="B114" s="87">
        <v>0</v>
      </c>
      <c r="C114" s="87">
        <v>176470.58</v>
      </c>
      <c r="D114" s="87">
        <v>176470.58</v>
      </c>
      <c r="E114" s="87">
        <v>0</v>
      </c>
      <c r="F114" s="87">
        <v>0</v>
      </c>
      <c r="G114" s="87">
        <f t="shared" si="4"/>
        <v>176470.58</v>
      </c>
    </row>
    <row r="115" spans="1:7" x14ac:dyDescent="0.25">
      <c r="A115" s="26" t="s">
        <v>345</v>
      </c>
      <c r="B115" s="87">
        <v>123223664.86</v>
      </c>
      <c r="C115" s="87">
        <v>50377177.890000001</v>
      </c>
      <c r="D115" s="87">
        <v>173600842.75</v>
      </c>
      <c r="E115" s="87">
        <v>14283436.310000001</v>
      </c>
      <c r="F115" s="87">
        <v>12582455.029999999</v>
      </c>
      <c r="G115" s="87">
        <f t="shared" si="4"/>
        <v>159317406.44</v>
      </c>
    </row>
    <row r="116" spans="1:7" x14ac:dyDescent="0.25">
      <c r="A116" s="26" t="s">
        <v>349</v>
      </c>
      <c r="B116" s="87">
        <v>305110221.23000002</v>
      </c>
      <c r="C116" s="87">
        <v>26212126.5</v>
      </c>
      <c r="D116" s="87">
        <v>331322347.73000002</v>
      </c>
      <c r="E116" s="87">
        <v>56159010.490000002</v>
      </c>
      <c r="F116" s="87">
        <v>45542859.009999998</v>
      </c>
      <c r="G116" s="87">
        <f t="shared" si="4"/>
        <v>275163337.24000001</v>
      </c>
    </row>
    <row r="117" spans="1:7" x14ac:dyDescent="0.25">
      <c r="A117" s="26" t="s">
        <v>350</v>
      </c>
      <c r="B117" s="87">
        <v>33624643.280000001</v>
      </c>
      <c r="C117" s="87">
        <v>-20124643.280000001</v>
      </c>
      <c r="D117" s="87">
        <v>13500000</v>
      </c>
      <c r="E117" s="87">
        <v>0</v>
      </c>
      <c r="F117" s="87">
        <v>0</v>
      </c>
      <c r="G117" s="87">
        <f t="shared" si="4"/>
        <v>13500000</v>
      </c>
    </row>
    <row r="118" spans="1:7" x14ac:dyDescent="0.25">
      <c r="A118" s="8" t="s">
        <v>2</v>
      </c>
      <c r="B118" s="85"/>
      <c r="C118" s="85"/>
      <c r="D118" s="85"/>
      <c r="E118" s="85"/>
      <c r="F118" s="85"/>
      <c r="G118" s="85"/>
    </row>
    <row r="119" spans="1:7" x14ac:dyDescent="0.25">
      <c r="A119" s="1" t="s">
        <v>103</v>
      </c>
      <c r="B119" s="84">
        <f t="shared" ref="B119:G119" si="5">SUM(B86,B9)</f>
        <v>8670169298.0400009</v>
      </c>
      <c r="C119" s="84">
        <f t="shared" si="5"/>
        <v>3287177532.7400007</v>
      </c>
      <c r="D119" s="84">
        <f t="shared" si="5"/>
        <v>11957346830.779995</v>
      </c>
      <c r="E119" s="84">
        <f t="shared" si="5"/>
        <v>1821258321.5900004</v>
      </c>
      <c r="F119" s="84">
        <f t="shared" si="5"/>
        <v>1592248368.4900005</v>
      </c>
      <c r="G119" s="84">
        <f t="shared" si="5"/>
        <v>10136088509.190002</v>
      </c>
    </row>
    <row r="120" spans="1:7" x14ac:dyDescent="0.25">
      <c r="A120" s="19"/>
      <c r="B120" s="19"/>
      <c r="C120" s="19"/>
      <c r="D120" s="19"/>
      <c r="E120" s="19"/>
      <c r="F120" s="19"/>
      <c r="G120" s="19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85:G86 B118:G119 B9:G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2" zoomScaleNormal="100" workbookViewId="0">
      <selection activeCell="A2" sqref="A2:XFD6"/>
    </sheetView>
  </sheetViews>
  <sheetFormatPr baseColWidth="10" defaultColWidth="11" defaultRowHeight="15" x14ac:dyDescent="0.25"/>
  <cols>
    <col min="1" max="1" width="82.85546875" customWidth="1"/>
    <col min="2" max="2" width="22.42578125" bestFit="1" customWidth="1"/>
    <col min="3" max="3" width="18.42578125" customWidth="1"/>
    <col min="4" max="6" width="22.42578125" bestFit="1" customWidth="1"/>
    <col min="7" max="7" width="19.85546875" bestFit="1" customWidth="1"/>
  </cols>
  <sheetData>
    <row r="1" spans="1:7" ht="41.1" customHeight="1" x14ac:dyDescent="0.25">
      <c r="A1" s="101" t="s">
        <v>108</v>
      </c>
      <c r="B1" s="102"/>
      <c r="C1" s="102"/>
      <c r="D1" s="102"/>
      <c r="E1" s="102"/>
      <c r="F1" s="102"/>
      <c r="G1" s="102"/>
    </row>
    <row r="2" spans="1:7" x14ac:dyDescent="0.25">
      <c r="A2" s="51" t="s">
        <v>275</v>
      </c>
      <c r="B2" s="52"/>
      <c r="C2" s="52"/>
      <c r="D2" s="52"/>
      <c r="E2" s="52"/>
      <c r="F2" s="52"/>
      <c r="G2" s="53"/>
    </row>
    <row r="3" spans="1:7" x14ac:dyDescent="0.25">
      <c r="A3" s="54" t="s">
        <v>109</v>
      </c>
      <c r="B3" s="55"/>
      <c r="C3" s="55"/>
      <c r="D3" s="55"/>
      <c r="E3" s="55"/>
      <c r="F3" s="55"/>
      <c r="G3" s="56"/>
    </row>
    <row r="4" spans="1:7" x14ac:dyDescent="0.25">
      <c r="A4" s="54" t="s">
        <v>110</v>
      </c>
      <c r="B4" s="55"/>
      <c r="C4" s="55"/>
      <c r="D4" s="55"/>
      <c r="E4" s="55"/>
      <c r="F4" s="55"/>
      <c r="G4" s="56"/>
    </row>
    <row r="5" spans="1:7" x14ac:dyDescent="0.25">
      <c r="A5" s="54" t="s">
        <v>274</v>
      </c>
      <c r="B5" s="55"/>
      <c r="C5" s="55"/>
      <c r="D5" s="55"/>
      <c r="E5" s="55"/>
      <c r="F5" s="55"/>
      <c r="G5" s="56"/>
    </row>
    <row r="6" spans="1:7" x14ac:dyDescent="0.25">
      <c r="A6" s="57" t="s">
        <v>0</v>
      </c>
      <c r="B6" s="58"/>
      <c r="C6" s="58"/>
      <c r="D6" s="58"/>
      <c r="E6" s="58"/>
      <c r="F6" s="58"/>
      <c r="G6" s="59"/>
    </row>
    <row r="7" spans="1:7" ht="15.75" customHeight="1" x14ac:dyDescent="0.25">
      <c r="A7" s="98" t="s">
        <v>1</v>
      </c>
      <c r="B7" s="103" t="s">
        <v>22</v>
      </c>
      <c r="C7" s="104"/>
      <c r="D7" s="104"/>
      <c r="E7" s="104"/>
      <c r="F7" s="105"/>
      <c r="G7" s="95" t="s">
        <v>111</v>
      </c>
    </row>
    <row r="8" spans="1:7" ht="30" x14ac:dyDescent="0.25">
      <c r="A8" s="99"/>
      <c r="B8" s="80" t="s">
        <v>24</v>
      </c>
      <c r="C8" s="81" t="s">
        <v>112</v>
      </c>
      <c r="D8" s="80" t="s">
        <v>26</v>
      </c>
      <c r="E8" s="80" t="s">
        <v>3</v>
      </c>
      <c r="F8" s="9" t="s">
        <v>4</v>
      </c>
      <c r="G8" s="94"/>
    </row>
    <row r="9" spans="1:7" ht="16.5" customHeight="1" x14ac:dyDescent="0.25">
      <c r="A9" s="4" t="s">
        <v>113</v>
      </c>
      <c r="B9" s="90">
        <f>SUM(B10,B19,B27,B37)</f>
        <v>6441894870.7599993</v>
      </c>
      <c r="C9" s="90">
        <f t="shared" ref="C9:G9" si="0">SUM(C10,C19,C27,C37)</f>
        <v>3121976786.4000006</v>
      </c>
      <c r="D9" s="90">
        <f t="shared" si="0"/>
        <v>9563871657.1599998</v>
      </c>
      <c r="E9" s="90">
        <f t="shared" si="0"/>
        <v>1467792497.1099999</v>
      </c>
      <c r="F9" s="90">
        <f t="shared" si="0"/>
        <v>1273387904.9299998</v>
      </c>
      <c r="G9" s="90">
        <f t="shared" si="0"/>
        <v>8096079160.0500002</v>
      </c>
    </row>
    <row r="10" spans="1:7" ht="15" customHeight="1" x14ac:dyDescent="0.25">
      <c r="A10" s="21" t="s">
        <v>114</v>
      </c>
      <c r="B10" s="63">
        <f>SUM(B11:B18)</f>
        <v>3671468200.7599998</v>
      </c>
      <c r="C10" s="63">
        <f t="shared" ref="C10:G10" si="1">SUM(C11:C18)</f>
        <v>339810200.87</v>
      </c>
      <c r="D10" s="63">
        <f t="shared" si="1"/>
        <v>4011278401.6299996</v>
      </c>
      <c r="E10" s="63">
        <f t="shared" si="1"/>
        <v>719054110.77999997</v>
      </c>
      <c r="F10" s="63">
        <f t="shared" si="1"/>
        <v>669468026.20999992</v>
      </c>
      <c r="G10" s="63">
        <f t="shared" si="1"/>
        <v>3292224290.8499999</v>
      </c>
    </row>
    <row r="11" spans="1:7" x14ac:dyDescent="0.25">
      <c r="A11" s="40" t="s">
        <v>115</v>
      </c>
      <c r="B11" s="63">
        <v>28236707.34</v>
      </c>
      <c r="C11" s="63">
        <v>41899.120000000003</v>
      </c>
      <c r="D11" s="63">
        <v>28278606.460000001</v>
      </c>
      <c r="E11" s="63">
        <v>5484127.3499999996</v>
      </c>
      <c r="F11" s="63">
        <v>5350849.1100000003</v>
      </c>
      <c r="G11" s="63">
        <f>D11-E11</f>
        <v>22794479.109999999</v>
      </c>
    </row>
    <row r="12" spans="1:7" x14ac:dyDescent="0.25">
      <c r="A12" s="40" t="s">
        <v>116</v>
      </c>
      <c r="B12" s="63">
        <v>0</v>
      </c>
      <c r="C12" s="63">
        <v>0</v>
      </c>
      <c r="D12" s="63">
        <v>0</v>
      </c>
      <c r="E12" s="63">
        <v>0</v>
      </c>
      <c r="F12" s="63">
        <v>0</v>
      </c>
      <c r="G12" s="63">
        <f t="shared" ref="G12:G41" si="2">D12-E12</f>
        <v>0</v>
      </c>
    </row>
    <row r="13" spans="1:7" x14ac:dyDescent="0.25">
      <c r="A13" s="40" t="s">
        <v>117</v>
      </c>
      <c r="B13" s="63">
        <v>505597964.44</v>
      </c>
      <c r="C13" s="63">
        <v>-147243041.72</v>
      </c>
      <c r="D13" s="63">
        <v>358354922.72000003</v>
      </c>
      <c r="E13" s="63">
        <v>81238002.299999997</v>
      </c>
      <c r="F13" s="63">
        <v>77255245.290000007</v>
      </c>
      <c r="G13" s="63">
        <f t="shared" si="2"/>
        <v>277116920.42000002</v>
      </c>
    </row>
    <row r="14" spans="1:7" x14ac:dyDescent="0.25">
      <c r="A14" s="40" t="s">
        <v>118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f t="shared" si="2"/>
        <v>0</v>
      </c>
    </row>
    <row r="15" spans="1:7" x14ac:dyDescent="0.25">
      <c r="A15" s="40" t="s">
        <v>119</v>
      </c>
      <c r="B15" s="63">
        <v>472014090.43000001</v>
      </c>
      <c r="C15" s="63">
        <v>8044379.0899999999</v>
      </c>
      <c r="D15" s="63">
        <v>480058469.51999998</v>
      </c>
      <c r="E15" s="63">
        <v>80223358.430000007</v>
      </c>
      <c r="F15" s="63">
        <v>76211398.409999996</v>
      </c>
      <c r="G15" s="63">
        <f t="shared" si="2"/>
        <v>399835111.08999997</v>
      </c>
    </row>
    <row r="16" spans="1:7" x14ac:dyDescent="0.25">
      <c r="A16" s="40" t="s">
        <v>120</v>
      </c>
      <c r="B16" s="63">
        <v>0</v>
      </c>
      <c r="C16" s="63">
        <v>0</v>
      </c>
      <c r="D16" s="63">
        <v>0</v>
      </c>
      <c r="E16" s="63">
        <v>0</v>
      </c>
      <c r="F16" s="63">
        <v>0</v>
      </c>
      <c r="G16" s="63">
        <f t="shared" si="2"/>
        <v>0</v>
      </c>
    </row>
    <row r="17" spans="1:7" x14ac:dyDescent="0.25">
      <c r="A17" s="40" t="s">
        <v>121</v>
      </c>
      <c r="B17" s="63">
        <v>2235622453.8499999</v>
      </c>
      <c r="C17" s="63">
        <v>407527302.73000002</v>
      </c>
      <c r="D17" s="63">
        <v>2643149756.5799999</v>
      </c>
      <c r="E17" s="63">
        <v>483117359.25</v>
      </c>
      <c r="F17" s="63">
        <v>453528726.99000001</v>
      </c>
      <c r="G17" s="63">
        <f t="shared" si="2"/>
        <v>2160032397.3299999</v>
      </c>
    </row>
    <row r="18" spans="1:7" x14ac:dyDescent="0.25">
      <c r="A18" s="40" t="s">
        <v>122</v>
      </c>
      <c r="B18" s="63">
        <v>429996984.69999999</v>
      </c>
      <c r="C18" s="63">
        <v>71439661.650000006</v>
      </c>
      <c r="D18" s="63">
        <v>501436646.35000002</v>
      </c>
      <c r="E18" s="63">
        <v>68991263.450000003</v>
      </c>
      <c r="F18" s="63">
        <v>57121806.409999996</v>
      </c>
      <c r="G18" s="63">
        <f t="shared" si="2"/>
        <v>432445382.90000004</v>
      </c>
    </row>
    <row r="19" spans="1:7" x14ac:dyDescent="0.25">
      <c r="A19" s="21" t="s">
        <v>123</v>
      </c>
      <c r="B19" s="63">
        <f>SUM(B20:B26)</f>
        <v>1982799425.3599997</v>
      </c>
      <c r="C19" s="63">
        <f t="shared" ref="C19:G19" si="3">SUM(C20:C26)</f>
        <v>2426263773.8600006</v>
      </c>
      <c r="D19" s="63">
        <f t="shared" si="3"/>
        <v>4409063199.2200003</v>
      </c>
      <c r="E19" s="63">
        <f t="shared" si="3"/>
        <v>616887976.30999994</v>
      </c>
      <c r="F19" s="63">
        <f t="shared" si="3"/>
        <v>481259376.17999995</v>
      </c>
      <c r="G19" s="63">
        <f t="shared" si="3"/>
        <v>3792175222.9099998</v>
      </c>
    </row>
    <row r="20" spans="1:7" x14ac:dyDescent="0.25">
      <c r="A20" s="40" t="s">
        <v>124</v>
      </c>
      <c r="B20" s="63">
        <v>149786746.5</v>
      </c>
      <c r="C20" s="63">
        <v>246405304.36000001</v>
      </c>
      <c r="D20" s="63">
        <v>396192050.86000001</v>
      </c>
      <c r="E20" s="63">
        <v>40362003.130000003</v>
      </c>
      <c r="F20" s="63">
        <v>36455202.509999998</v>
      </c>
      <c r="G20" s="63">
        <f t="shared" si="2"/>
        <v>355830047.73000002</v>
      </c>
    </row>
    <row r="21" spans="1:7" x14ac:dyDescent="0.25">
      <c r="A21" s="40" t="s">
        <v>125</v>
      </c>
      <c r="B21" s="63">
        <v>979333945.80999994</v>
      </c>
      <c r="C21" s="63">
        <v>1931995793.04</v>
      </c>
      <c r="D21" s="63">
        <v>2911329738.8499999</v>
      </c>
      <c r="E21" s="63">
        <v>317018247.50999999</v>
      </c>
      <c r="F21" s="63">
        <v>227211376.38</v>
      </c>
      <c r="G21" s="63">
        <f t="shared" si="2"/>
        <v>2594311491.3400002</v>
      </c>
    </row>
    <row r="22" spans="1:7" x14ac:dyDescent="0.25">
      <c r="A22" s="40" t="s">
        <v>126</v>
      </c>
      <c r="B22" s="63">
        <v>115373188.73</v>
      </c>
      <c r="C22" s="63">
        <v>7587156.6500000004</v>
      </c>
      <c r="D22" s="63">
        <v>122960345.38</v>
      </c>
      <c r="E22" s="63">
        <v>19171915.890000001</v>
      </c>
      <c r="F22" s="63">
        <v>18411162.030000001</v>
      </c>
      <c r="G22" s="63">
        <f t="shared" si="2"/>
        <v>103788429.48999999</v>
      </c>
    </row>
    <row r="23" spans="1:7" x14ac:dyDescent="0.25">
      <c r="A23" s="40" t="s">
        <v>127</v>
      </c>
      <c r="B23" s="63">
        <v>276511065.97000003</v>
      </c>
      <c r="C23" s="63">
        <v>126359627.09</v>
      </c>
      <c r="D23" s="63">
        <v>402870693.06</v>
      </c>
      <c r="E23" s="63">
        <v>116744441.27</v>
      </c>
      <c r="F23" s="63">
        <v>104838446.51000001</v>
      </c>
      <c r="G23" s="63">
        <f t="shared" si="2"/>
        <v>286126251.79000002</v>
      </c>
    </row>
    <row r="24" spans="1:7" x14ac:dyDescent="0.25">
      <c r="A24" s="40" t="s">
        <v>128</v>
      </c>
      <c r="B24" s="63">
        <v>122130353.88</v>
      </c>
      <c r="C24" s="63">
        <v>52009623</v>
      </c>
      <c r="D24" s="63">
        <v>174139976.88</v>
      </c>
      <c r="E24" s="63">
        <v>20289159.210000001</v>
      </c>
      <c r="F24" s="63">
        <v>10416249.310000001</v>
      </c>
      <c r="G24" s="63">
        <f t="shared" si="2"/>
        <v>153850817.66999999</v>
      </c>
    </row>
    <row r="25" spans="1:7" x14ac:dyDescent="0.25">
      <c r="A25" s="40" t="s">
        <v>129</v>
      </c>
      <c r="B25" s="63">
        <v>233227837.84</v>
      </c>
      <c r="C25" s="63">
        <v>53368552.859999999</v>
      </c>
      <c r="D25" s="63">
        <v>286596390.69999999</v>
      </c>
      <c r="E25" s="63">
        <v>67195913.739999995</v>
      </c>
      <c r="F25" s="63">
        <v>51496498.880000003</v>
      </c>
      <c r="G25" s="63">
        <f t="shared" si="2"/>
        <v>219400476.95999998</v>
      </c>
    </row>
    <row r="26" spans="1:7" x14ac:dyDescent="0.25">
      <c r="A26" s="40" t="s">
        <v>130</v>
      </c>
      <c r="B26" s="63">
        <v>106436286.63</v>
      </c>
      <c r="C26" s="63">
        <v>8537716.8599999994</v>
      </c>
      <c r="D26" s="63">
        <v>114974003.48999999</v>
      </c>
      <c r="E26" s="63">
        <v>36106295.560000002</v>
      </c>
      <c r="F26" s="63">
        <v>32430440.559999999</v>
      </c>
      <c r="G26" s="63">
        <f t="shared" si="2"/>
        <v>78867707.929999992</v>
      </c>
    </row>
    <row r="27" spans="1:7" x14ac:dyDescent="0.25">
      <c r="A27" s="21" t="s">
        <v>131</v>
      </c>
      <c r="B27" s="63">
        <f>SUM(B28:B36)</f>
        <v>787627244.6400001</v>
      </c>
      <c r="C27" s="63">
        <f t="shared" ref="C27:G27" si="4">SUM(C28:C36)</f>
        <v>355902811.66999996</v>
      </c>
      <c r="D27" s="63">
        <f t="shared" si="4"/>
        <v>1143530056.3100002</v>
      </c>
      <c r="E27" s="63">
        <f t="shared" si="4"/>
        <v>131850410.02</v>
      </c>
      <c r="F27" s="63">
        <f t="shared" si="4"/>
        <v>122660502.53999999</v>
      </c>
      <c r="G27" s="63">
        <f t="shared" si="4"/>
        <v>1011679646.29</v>
      </c>
    </row>
    <row r="28" spans="1:7" x14ac:dyDescent="0.25">
      <c r="A28" s="43" t="s">
        <v>132</v>
      </c>
      <c r="B28" s="63">
        <v>158887381.33000001</v>
      </c>
      <c r="C28" s="63">
        <v>13438718.439999999</v>
      </c>
      <c r="D28" s="63">
        <v>172326099.77000001</v>
      </c>
      <c r="E28" s="63">
        <v>30878269.07</v>
      </c>
      <c r="F28" s="63">
        <v>30161457.600000001</v>
      </c>
      <c r="G28" s="63">
        <f t="shared" si="2"/>
        <v>141447830.70000002</v>
      </c>
    </row>
    <row r="29" spans="1:7" x14ac:dyDescent="0.25">
      <c r="A29" s="40" t="s">
        <v>133</v>
      </c>
      <c r="B29" s="63">
        <v>24745444.399999999</v>
      </c>
      <c r="C29" s="63">
        <v>1972950</v>
      </c>
      <c r="D29" s="63">
        <v>26718394.399999999</v>
      </c>
      <c r="E29" s="63">
        <v>3629113.09</v>
      </c>
      <c r="F29" s="63">
        <v>1014429.82</v>
      </c>
      <c r="G29" s="63">
        <f t="shared" si="2"/>
        <v>23089281.309999999</v>
      </c>
    </row>
    <row r="30" spans="1:7" x14ac:dyDescent="0.25">
      <c r="A30" s="40" t="s">
        <v>134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f t="shared" si="2"/>
        <v>0</v>
      </c>
    </row>
    <row r="31" spans="1:7" x14ac:dyDescent="0.25">
      <c r="A31" s="40" t="s">
        <v>135</v>
      </c>
      <c r="B31" s="63">
        <v>451040887.91000003</v>
      </c>
      <c r="C31" s="63">
        <v>15572450.859999999</v>
      </c>
      <c r="D31" s="63">
        <v>466613338.76999998</v>
      </c>
      <c r="E31" s="63">
        <v>74154624.329999998</v>
      </c>
      <c r="F31" s="63">
        <v>71374367.700000003</v>
      </c>
      <c r="G31" s="63">
        <f t="shared" si="2"/>
        <v>392458714.44</v>
      </c>
    </row>
    <row r="32" spans="1:7" x14ac:dyDescent="0.25">
      <c r="A32" s="40" t="s">
        <v>136</v>
      </c>
      <c r="B32" s="63">
        <v>27186886.949999999</v>
      </c>
      <c r="C32" s="63">
        <v>298641651.37</v>
      </c>
      <c r="D32" s="63">
        <v>325828538.31999999</v>
      </c>
      <c r="E32" s="63">
        <v>4854168.22</v>
      </c>
      <c r="F32" s="63">
        <v>4854168.22</v>
      </c>
      <c r="G32" s="63">
        <f t="shared" si="2"/>
        <v>320974370.09999996</v>
      </c>
    </row>
    <row r="33" spans="1:7" ht="14.45" customHeight="1" x14ac:dyDescent="0.25">
      <c r="A33" s="40" t="s">
        <v>137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f t="shared" si="2"/>
        <v>0</v>
      </c>
    </row>
    <row r="34" spans="1:7" ht="14.45" customHeight="1" x14ac:dyDescent="0.25">
      <c r="A34" s="40" t="s">
        <v>138</v>
      </c>
      <c r="B34" s="63">
        <v>101168452.37</v>
      </c>
      <c r="C34" s="63">
        <v>5053998.28</v>
      </c>
      <c r="D34" s="63">
        <v>106222450.65000001</v>
      </c>
      <c r="E34" s="63">
        <v>15472680.289999999</v>
      </c>
      <c r="F34" s="63">
        <v>13837401.1</v>
      </c>
      <c r="G34" s="63">
        <f t="shared" si="2"/>
        <v>90749770.360000014</v>
      </c>
    </row>
    <row r="35" spans="1:7" ht="14.45" customHeight="1" x14ac:dyDescent="0.25">
      <c r="A35" s="40" t="s">
        <v>139</v>
      </c>
      <c r="B35" s="63">
        <v>24598191.68</v>
      </c>
      <c r="C35" s="63">
        <v>5686596.3200000003</v>
      </c>
      <c r="D35" s="63">
        <v>30284788</v>
      </c>
      <c r="E35" s="63">
        <v>2861555.02</v>
      </c>
      <c r="F35" s="63">
        <v>1418678.1</v>
      </c>
      <c r="G35" s="63">
        <f t="shared" si="2"/>
        <v>27423232.98</v>
      </c>
    </row>
    <row r="36" spans="1:7" ht="14.45" customHeight="1" x14ac:dyDescent="0.25">
      <c r="A36" s="40" t="s">
        <v>140</v>
      </c>
      <c r="B36" s="63">
        <v>0</v>
      </c>
      <c r="C36" s="63">
        <v>15536446.4</v>
      </c>
      <c r="D36" s="63">
        <v>15536446.4</v>
      </c>
      <c r="E36" s="63">
        <v>0</v>
      </c>
      <c r="F36" s="63">
        <v>0</v>
      </c>
      <c r="G36" s="63">
        <f t="shared" si="2"/>
        <v>15536446.4</v>
      </c>
    </row>
    <row r="37" spans="1:7" ht="14.45" customHeight="1" x14ac:dyDescent="0.25">
      <c r="A37" s="22" t="s">
        <v>141</v>
      </c>
      <c r="B37" s="63">
        <f>SUM(B38:B41)</f>
        <v>0</v>
      </c>
      <c r="C37" s="63">
        <f t="shared" ref="C37:G37" si="5">SUM(C38:C41)</f>
        <v>0</v>
      </c>
      <c r="D37" s="63">
        <f t="shared" si="5"/>
        <v>0</v>
      </c>
      <c r="E37" s="63">
        <f t="shared" si="5"/>
        <v>0</v>
      </c>
      <c r="F37" s="63">
        <f t="shared" si="5"/>
        <v>0</v>
      </c>
      <c r="G37" s="63">
        <f t="shared" si="5"/>
        <v>0</v>
      </c>
    </row>
    <row r="38" spans="1:7" x14ac:dyDescent="0.25">
      <c r="A38" s="43" t="s">
        <v>142</v>
      </c>
      <c r="B38" s="63">
        <v>0</v>
      </c>
      <c r="C38" s="63">
        <v>0</v>
      </c>
      <c r="D38" s="63">
        <v>0</v>
      </c>
      <c r="E38" s="63">
        <v>0</v>
      </c>
      <c r="F38" s="63">
        <v>0</v>
      </c>
      <c r="G38" s="63">
        <f t="shared" si="2"/>
        <v>0</v>
      </c>
    </row>
    <row r="39" spans="1:7" ht="30" x14ac:dyDescent="0.25">
      <c r="A39" s="43" t="s">
        <v>143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f t="shared" si="2"/>
        <v>0</v>
      </c>
    </row>
    <row r="40" spans="1:7" x14ac:dyDescent="0.25">
      <c r="A40" s="43" t="s">
        <v>144</v>
      </c>
      <c r="B40" s="63">
        <v>0</v>
      </c>
      <c r="C40" s="63">
        <v>0</v>
      </c>
      <c r="D40" s="63">
        <v>0</v>
      </c>
      <c r="E40" s="63">
        <v>0</v>
      </c>
      <c r="F40" s="63">
        <v>0</v>
      </c>
      <c r="G40" s="63">
        <f t="shared" si="2"/>
        <v>0</v>
      </c>
    </row>
    <row r="41" spans="1:7" x14ac:dyDescent="0.25">
      <c r="A41" s="43" t="s">
        <v>145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3">
        <f t="shared" si="2"/>
        <v>0</v>
      </c>
    </row>
    <row r="42" spans="1:7" x14ac:dyDescent="0.25">
      <c r="A42" s="43"/>
      <c r="B42" s="83"/>
      <c r="C42" s="83"/>
      <c r="D42" s="83"/>
      <c r="E42" s="83"/>
      <c r="F42" s="83"/>
      <c r="G42" s="83"/>
    </row>
    <row r="43" spans="1:7" x14ac:dyDescent="0.25">
      <c r="A43" s="1" t="s">
        <v>146</v>
      </c>
      <c r="B43" s="84">
        <f>SUM(B44,B53,B61,B71)</f>
        <v>2228274427.2799997</v>
      </c>
      <c r="C43" s="84">
        <f t="shared" ref="C43:G43" si="6">SUM(C44,C53,C61,C71)</f>
        <v>165200746.34</v>
      </c>
      <c r="D43" s="84">
        <f t="shared" si="6"/>
        <v>2393475173.6199999</v>
      </c>
      <c r="E43" s="84">
        <f t="shared" si="6"/>
        <v>353465824.48000002</v>
      </c>
      <c r="F43" s="84">
        <f t="shared" si="6"/>
        <v>318860463.56000006</v>
      </c>
      <c r="G43" s="84">
        <f t="shared" si="6"/>
        <v>2040009349.1399999</v>
      </c>
    </row>
    <row r="44" spans="1:7" x14ac:dyDescent="0.25">
      <c r="A44" s="21" t="s">
        <v>114</v>
      </c>
      <c r="B44" s="63">
        <f>SUM(B45:B52)</f>
        <v>979784114.90999997</v>
      </c>
      <c r="C44" s="63">
        <f t="shared" ref="C44:G44" si="7">SUM(C45:C52)</f>
        <v>-182321964.95000002</v>
      </c>
      <c r="D44" s="63">
        <f t="shared" si="7"/>
        <v>797462149.96000004</v>
      </c>
      <c r="E44" s="63">
        <f t="shared" si="7"/>
        <v>142042002.30000001</v>
      </c>
      <c r="F44" s="63">
        <f t="shared" si="7"/>
        <v>126224713.64</v>
      </c>
      <c r="G44" s="63">
        <f t="shared" si="7"/>
        <v>655420147.65999997</v>
      </c>
    </row>
    <row r="45" spans="1:7" x14ac:dyDescent="0.25">
      <c r="A45" s="43" t="s">
        <v>115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3">
        <f t="shared" ref="G45:G75" si="8">D45-E45</f>
        <v>0</v>
      </c>
    </row>
    <row r="46" spans="1:7" x14ac:dyDescent="0.25">
      <c r="A46" s="43" t="s">
        <v>116</v>
      </c>
      <c r="B46" s="63">
        <v>0</v>
      </c>
      <c r="C46" s="63">
        <v>0</v>
      </c>
      <c r="D46" s="63">
        <v>0</v>
      </c>
      <c r="E46" s="63">
        <v>0</v>
      </c>
      <c r="F46" s="63">
        <v>0</v>
      </c>
      <c r="G46" s="63">
        <f t="shared" si="8"/>
        <v>0</v>
      </c>
    </row>
    <row r="47" spans="1:7" x14ac:dyDescent="0.25">
      <c r="A47" s="43" t="s">
        <v>117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f t="shared" si="8"/>
        <v>0</v>
      </c>
    </row>
    <row r="48" spans="1:7" x14ac:dyDescent="0.25">
      <c r="A48" s="43" t="s">
        <v>118</v>
      </c>
      <c r="B48" s="63">
        <v>0</v>
      </c>
      <c r="C48" s="63">
        <v>0</v>
      </c>
      <c r="D48" s="63">
        <v>0</v>
      </c>
      <c r="E48" s="63">
        <v>0</v>
      </c>
      <c r="F48" s="63">
        <v>0</v>
      </c>
      <c r="G48" s="63">
        <f t="shared" si="8"/>
        <v>0</v>
      </c>
    </row>
    <row r="49" spans="1:7" x14ac:dyDescent="0.25">
      <c r="A49" s="43" t="s">
        <v>119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f t="shared" si="8"/>
        <v>0</v>
      </c>
    </row>
    <row r="50" spans="1:7" x14ac:dyDescent="0.25">
      <c r="A50" s="43" t="s">
        <v>120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f t="shared" si="8"/>
        <v>0</v>
      </c>
    </row>
    <row r="51" spans="1:7" x14ac:dyDescent="0.25">
      <c r="A51" s="43" t="s">
        <v>121</v>
      </c>
      <c r="B51" s="63">
        <v>709727963.26999998</v>
      </c>
      <c r="C51" s="63">
        <v>68980417.069999993</v>
      </c>
      <c r="D51" s="63">
        <v>778708380.34000003</v>
      </c>
      <c r="E51" s="63">
        <v>141912314.30000001</v>
      </c>
      <c r="F51" s="63">
        <v>126224713.64</v>
      </c>
      <c r="G51" s="63">
        <f t="shared" si="8"/>
        <v>636796066.03999996</v>
      </c>
    </row>
    <row r="52" spans="1:7" x14ac:dyDescent="0.25">
      <c r="A52" s="43" t="s">
        <v>122</v>
      </c>
      <c r="B52" s="63">
        <v>270056151.63999999</v>
      </c>
      <c r="C52" s="63">
        <v>-251302382.02000001</v>
      </c>
      <c r="D52" s="63">
        <v>18753769.620000001</v>
      </c>
      <c r="E52" s="63">
        <v>129688</v>
      </c>
      <c r="F52" s="63">
        <v>0</v>
      </c>
      <c r="G52" s="63">
        <f t="shared" si="8"/>
        <v>18624081.620000001</v>
      </c>
    </row>
    <row r="53" spans="1:7" x14ac:dyDescent="0.25">
      <c r="A53" s="21" t="s">
        <v>123</v>
      </c>
      <c r="B53" s="63">
        <f>SUM(B54:B60)</f>
        <v>950530421.37</v>
      </c>
      <c r="C53" s="63">
        <f t="shared" ref="C53:G53" si="9">SUM(C54:C60)</f>
        <v>351524456.22000003</v>
      </c>
      <c r="D53" s="63">
        <f t="shared" si="9"/>
        <v>1302054877.5899999</v>
      </c>
      <c r="E53" s="63">
        <f t="shared" si="9"/>
        <v>156045703.90000001</v>
      </c>
      <c r="F53" s="63">
        <f t="shared" si="9"/>
        <v>137257631.64000002</v>
      </c>
      <c r="G53" s="63">
        <f t="shared" si="9"/>
        <v>1146009173.6899998</v>
      </c>
    </row>
    <row r="54" spans="1:7" x14ac:dyDescent="0.25">
      <c r="A54" s="43" t="s">
        <v>124</v>
      </c>
      <c r="B54" s="63">
        <v>349002941.27999997</v>
      </c>
      <c r="C54" s="63">
        <v>26212126.5</v>
      </c>
      <c r="D54" s="63">
        <v>375215067.77999997</v>
      </c>
      <c r="E54" s="63">
        <v>64988251.859999999</v>
      </c>
      <c r="F54" s="63">
        <v>49864475.960000001</v>
      </c>
      <c r="G54" s="63">
        <f t="shared" si="8"/>
        <v>310226815.91999996</v>
      </c>
    </row>
    <row r="55" spans="1:7" x14ac:dyDescent="0.25">
      <c r="A55" s="43" t="s">
        <v>125</v>
      </c>
      <c r="B55" s="63">
        <v>495086516.75</v>
      </c>
      <c r="C55" s="63">
        <v>270268220.50999999</v>
      </c>
      <c r="D55" s="63">
        <v>765354737.25999999</v>
      </c>
      <c r="E55" s="63">
        <v>85966060.019999996</v>
      </c>
      <c r="F55" s="63">
        <v>82301763.659999996</v>
      </c>
      <c r="G55" s="63">
        <f t="shared" si="8"/>
        <v>679388677.24000001</v>
      </c>
    </row>
    <row r="56" spans="1:7" x14ac:dyDescent="0.25">
      <c r="A56" s="43" t="s">
        <v>126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  <c r="G56" s="63">
        <f t="shared" si="8"/>
        <v>0</v>
      </c>
    </row>
    <row r="57" spans="1:7" x14ac:dyDescent="0.25">
      <c r="A57" s="44" t="s">
        <v>127</v>
      </c>
      <c r="B57" s="63">
        <v>9806535.3399999999</v>
      </c>
      <c r="C57" s="63">
        <v>43561795.68</v>
      </c>
      <c r="D57" s="63">
        <v>53368331.020000003</v>
      </c>
      <c r="E57" s="63">
        <v>4945102.74</v>
      </c>
      <c r="F57" s="63">
        <v>4945102.74</v>
      </c>
      <c r="G57" s="63">
        <f t="shared" si="8"/>
        <v>48423228.280000001</v>
      </c>
    </row>
    <row r="58" spans="1:7" x14ac:dyDescent="0.25">
      <c r="A58" s="43" t="s">
        <v>128</v>
      </c>
      <c r="B58" s="63">
        <v>96634428</v>
      </c>
      <c r="C58" s="63">
        <v>380842.72</v>
      </c>
      <c r="D58" s="63">
        <v>97015270.719999999</v>
      </c>
      <c r="E58" s="63">
        <v>146289.28</v>
      </c>
      <c r="F58" s="63">
        <v>146289.28</v>
      </c>
      <c r="G58" s="63">
        <f t="shared" si="8"/>
        <v>96868981.439999998</v>
      </c>
    </row>
    <row r="59" spans="1:7" x14ac:dyDescent="0.25">
      <c r="A59" s="43" t="s">
        <v>129</v>
      </c>
      <c r="B59" s="63">
        <v>0</v>
      </c>
      <c r="C59" s="63">
        <v>10925000.23</v>
      </c>
      <c r="D59" s="63">
        <v>10925000.23</v>
      </c>
      <c r="E59" s="63">
        <v>0</v>
      </c>
      <c r="F59" s="63">
        <v>0</v>
      </c>
      <c r="G59" s="63">
        <f t="shared" si="8"/>
        <v>10925000.23</v>
      </c>
    </row>
    <row r="60" spans="1:7" x14ac:dyDescent="0.25">
      <c r="A60" s="43" t="s">
        <v>130</v>
      </c>
      <c r="B60" s="63">
        <v>0</v>
      </c>
      <c r="C60" s="63">
        <v>176470.58</v>
      </c>
      <c r="D60" s="63">
        <v>176470.58</v>
      </c>
      <c r="E60" s="63">
        <v>0</v>
      </c>
      <c r="F60" s="63">
        <v>0</v>
      </c>
      <c r="G60" s="63">
        <f t="shared" si="8"/>
        <v>176470.58</v>
      </c>
    </row>
    <row r="61" spans="1:7" x14ac:dyDescent="0.25">
      <c r="A61" s="21" t="s">
        <v>131</v>
      </c>
      <c r="B61" s="63">
        <f>SUM(B62:B70)</f>
        <v>0</v>
      </c>
      <c r="C61" s="63">
        <f t="shared" ref="C61:G61" si="10">SUM(C62:C70)</f>
        <v>0</v>
      </c>
      <c r="D61" s="63">
        <f t="shared" si="10"/>
        <v>0</v>
      </c>
      <c r="E61" s="63">
        <f t="shared" si="10"/>
        <v>0</v>
      </c>
      <c r="F61" s="63">
        <f t="shared" si="10"/>
        <v>0</v>
      </c>
      <c r="G61" s="63">
        <f t="shared" si="10"/>
        <v>0</v>
      </c>
    </row>
    <row r="62" spans="1:7" x14ac:dyDescent="0.25">
      <c r="A62" s="43" t="s">
        <v>132</v>
      </c>
      <c r="B62" s="63">
        <v>0</v>
      </c>
      <c r="C62" s="63">
        <v>0</v>
      </c>
      <c r="D62" s="63">
        <v>0</v>
      </c>
      <c r="E62" s="63">
        <v>0</v>
      </c>
      <c r="F62" s="63">
        <v>0</v>
      </c>
      <c r="G62" s="63">
        <f t="shared" si="8"/>
        <v>0</v>
      </c>
    </row>
    <row r="63" spans="1:7" x14ac:dyDescent="0.25">
      <c r="A63" s="43" t="s">
        <v>133</v>
      </c>
      <c r="B63" s="63">
        <v>0</v>
      </c>
      <c r="C63" s="63">
        <v>0</v>
      </c>
      <c r="D63" s="63">
        <v>0</v>
      </c>
      <c r="E63" s="63">
        <v>0</v>
      </c>
      <c r="F63" s="63">
        <v>0</v>
      </c>
      <c r="G63" s="63">
        <f t="shared" si="8"/>
        <v>0</v>
      </c>
    </row>
    <row r="64" spans="1:7" x14ac:dyDescent="0.25">
      <c r="A64" s="43" t="s">
        <v>134</v>
      </c>
      <c r="B64" s="63">
        <v>0</v>
      </c>
      <c r="C64" s="63">
        <v>0</v>
      </c>
      <c r="D64" s="63">
        <v>0</v>
      </c>
      <c r="E64" s="63">
        <v>0</v>
      </c>
      <c r="F64" s="63">
        <v>0</v>
      </c>
      <c r="G64" s="63">
        <f t="shared" si="8"/>
        <v>0</v>
      </c>
    </row>
    <row r="65" spans="1:7" x14ac:dyDescent="0.25">
      <c r="A65" s="43" t="s">
        <v>135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f t="shared" si="8"/>
        <v>0</v>
      </c>
    </row>
    <row r="66" spans="1:7" x14ac:dyDescent="0.25">
      <c r="A66" s="43" t="s">
        <v>136</v>
      </c>
      <c r="B66" s="63">
        <v>0</v>
      </c>
      <c r="C66" s="63">
        <v>0</v>
      </c>
      <c r="D66" s="63">
        <v>0</v>
      </c>
      <c r="E66" s="63">
        <v>0</v>
      </c>
      <c r="F66" s="63">
        <v>0</v>
      </c>
      <c r="G66" s="63">
        <f t="shared" si="8"/>
        <v>0</v>
      </c>
    </row>
    <row r="67" spans="1:7" x14ac:dyDescent="0.25">
      <c r="A67" s="43" t="s">
        <v>137</v>
      </c>
      <c r="B67" s="63">
        <v>0</v>
      </c>
      <c r="C67" s="63">
        <v>0</v>
      </c>
      <c r="D67" s="63">
        <v>0</v>
      </c>
      <c r="E67" s="63">
        <v>0</v>
      </c>
      <c r="F67" s="63">
        <v>0</v>
      </c>
      <c r="G67" s="63">
        <f t="shared" si="8"/>
        <v>0</v>
      </c>
    </row>
    <row r="68" spans="1:7" x14ac:dyDescent="0.25">
      <c r="A68" s="43" t="s">
        <v>138</v>
      </c>
      <c r="B68" s="63">
        <v>0</v>
      </c>
      <c r="C68" s="63">
        <v>0</v>
      </c>
      <c r="D68" s="63">
        <v>0</v>
      </c>
      <c r="E68" s="63">
        <v>0</v>
      </c>
      <c r="F68" s="63">
        <v>0</v>
      </c>
      <c r="G68" s="63">
        <f t="shared" si="8"/>
        <v>0</v>
      </c>
    </row>
    <row r="69" spans="1:7" x14ac:dyDescent="0.25">
      <c r="A69" s="43" t="s">
        <v>139</v>
      </c>
      <c r="B69" s="63">
        <v>0</v>
      </c>
      <c r="C69" s="63">
        <v>0</v>
      </c>
      <c r="D69" s="63">
        <v>0</v>
      </c>
      <c r="E69" s="63">
        <v>0</v>
      </c>
      <c r="F69" s="63">
        <v>0</v>
      </c>
      <c r="G69" s="63">
        <f t="shared" si="8"/>
        <v>0</v>
      </c>
    </row>
    <row r="70" spans="1:7" x14ac:dyDescent="0.25">
      <c r="A70" s="43" t="s">
        <v>140</v>
      </c>
      <c r="B70" s="63">
        <v>0</v>
      </c>
      <c r="C70" s="63">
        <v>0</v>
      </c>
      <c r="D70" s="63">
        <v>0</v>
      </c>
      <c r="E70" s="63">
        <v>0</v>
      </c>
      <c r="F70" s="63">
        <v>0</v>
      </c>
      <c r="G70" s="63">
        <f t="shared" si="8"/>
        <v>0</v>
      </c>
    </row>
    <row r="71" spans="1:7" x14ac:dyDescent="0.25">
      <c r="A71" s="22" t="s">
        <v>141</v>
      </c>
      <c r="B71" s="63">
        <f>SUM(B72:B75)</f>
        <v>297959891</v>
      </c>
      <c r="C71" s="63">
        <f t="shared" ref="C71:G71" si="11">SUM(C72:C75)</f>
        <v>-4001744.93</v>
      </c>
      <c r="D71" s="63">
        <f t="shared" si="11"/>
        <v>293958146.06999999</v>
      </c>
      <c r="E71" s="63">
        <f t="shared" si="11"/>
        <v>55378118.280000001</v>
      </c>
      <c r="F71" s="63">
        <f t="shared" si="11"/>
        <v>55378118.280000001</v>
      </c>
      <c r="G71" s="63">
        <f t="shared" si="11"/>
        <v>238580027.78999999</v>
      </c>
    </row>
    <row r="72" spans="1:7" x14ac:dyDescent="0.25">
      <c r="A72" s="43" t="s">
        <v>142</v>
      </c>
      <c r="B72" s="63">
        <v>297959891</v>
      </c>
      <c r="C72" s="63">
        <v>-4001744.93</v>
      </c>
      <c r="D72" s="63">
        <v>293958146.06999999</v>
      </c>
      <c r="E72" s="63">
        <v>55378118.280000001</v>
      </c>
      <c r="F72" s="63">
        <v>55378118.280000001</v>
      </c>
      <c r="G72" s="63">
        <f t="shared" si="8"/>
        <v>238580027.78999999</v>
      </c>
    </row>
    <row r="73" spans="1:7" ht="30" x14ac:dyDescent="0.25">
      <c r="A73" s="43" t="s">
        <v>143</v>
      </c>
      <c r="B73" s="63">
        <v>0</v>
      </c>
      <c r="C73" s="63">
        <v>0</v>
      </c>
      <c r="D73" s="63">
        <v>0</v>
      </c>
      <c r="E73" s="63">
        <v>0</v>
      </c>
      <c r="F73" s="63">
        <v>0</v>
      </c>
      <c r="G73" s="63">
        <f t="shared" si="8"/>
        <v>0</v>
      </c>
    </row>
    <row r="74" spans="1:7" x14ac:dyDescent="0.25">
      <c r="A74" s="43" t="s">
        <v>144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f t="shared" si="8"/>
        <v>0</v>
      </c>
    </row>
    <row r="75" spans="1:7" x14ac:dyDescent="0.25">
      <c r="A75" s="43" t="s">
        <v>145</v>
      </c>
      <c r="B75" s="63">
        <v>0</v>
      </c>
      <c r="C75" s="63">
        <v>0</v>
      </c>
      <c r="D75" s="63">
        <v>0</v>
      </c>
      <c r="E75" s="63">
        <v>0</v>
      </c>
      <c r="F75" s="63">
        <v>0</v>
      </c>
      <c r="G75" s="63">
        <f t="shared" si="8"/>
        <v>0</v>
      </c>
    </row>
    <row r="76" spans="1:7" x14ac:dyDescent="0.25">
      <c r="A76" s="16"/>
      <c r="B76" s="85"/>
      <c r="C76" s="85"/>
      <c r="D76" s="85"/>
      <c r="E76" s="85"/>
      <c r="F76" s="85"/>
      <c r="G76" s="85"/>
    </row>
    <row r="77" spans="1:7" x14ac:dyDescent="0.25">
      <c r="A77" s="1" t="s">
        <v>103</v>
      </c>
      <c r="B77" s="84">
        <f>B43+B9</f>
        <v>8670169298.039999</v>
      </c>
      <c r="C77" s="84">
        <f t="shared" ref="C77:G77" si="12">C43+C9</f>
        <v>3287177532.7400007</v>
      </c>
      <c r="D77" s="84">
        <f t="shared" si="12"/>
        <v>11957346830.779999</v>
      </c>
      <c r="E77" s="84">
        <f t="shared" si="12"/>
        <v>1821258321.5899999</v>
      </c>
      <c r="F77" s="84">
        <f t="shared" si="12"/>
        <v>1592248368.4899998</v>
      </c>
      <c r="G77" s="84">
        <f t="shared" si="12"/>
        <v>10136088509.190001</v>
      </c>
    </row>
    <row r="78" spans="1:7" x14ac:dyDescent="0.25">
      <c r="A78" s="19"/>
      <c r="B78" s="45"/>
      <c r="C78" s="45"/>
      <c r="D78" s="45"/>
      <c r="E78" s="45"/>
      <c r="F78" s="45"/>
      <c r="G78" s="45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28:G36 B61:G61 B9:B10 B37:G37 B19:G19 B27:G27 B53:G53 C62:G70 B43:B44 B71:G71 B76:G77 C9:G18 C20:G26 C38:G41 C43:G52 C54:G60 C72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Normal="100" workbookViewId="0">
      <selection activeCell="A2" sqref="A2:XFD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42578125" bestFit="1" customWidth="1"/>
    <col min="7" max="7" width="19.5703125" bestFit="1" customWidth="1"/>
  </cols>
  <sheetData>
    <row r="1" spans="1:7" ht="41.1" customHeight="1" x14ac:dyDescent="0.25">
      <c r="A1" s="91" t="s">
        <v>147</v>
      </c>
      <c r="B1" s="92"/>
      <c r="C1" s="92"/>
      <c r="D1" s="92"/>
      <c r="E1" s="92"/>
      <c r="F1" s="92"/>
      <c r="G1" s="93"/>
    </row>
    <row r="2" spans="1:7" x14ac:dyDescent="0.25">
      <c r="A2" s="51" t="s">
        <v>275</v>
      </c>
      <c r="B2" s="52"/>
      <c r="C2" s="52"/>
      <c r="D2" s="52"/>
      <c r="E2" s="52"/>
      <c r="F2" s="52"/>
      <c r="G2" s="53"/>
    </row>
    <row r="3" spans="1:7" x14ac:dyDescent="0.25">
      <c r="A3" s="54" t="s">
        <v>20</v>
      </c>
      <c r="B3" s="55"/>
      <c r="C3" s="55"/>
      <c r="D3" s="55"/>
      <c r="E3" s="55"/>
      <c r="F3" s="55"/>
      <c r="G3" s="56"/>
    </row>
    <row r="4" spans="1:7" x14ac:dyDescent="0.25">
      <c r="A4" s="54" t="s">
        <v>148</v>
      </c>
      <c r="B4" s="55"/>
      <c r="C4" s="55"/>
      <c r="D4" s="55"/>
      <c r="E4" s="55"/>
      <c r="F4" s="55"/>
      <c r="G4" s="56"/>
    </row>
    <row r="5" spans="1:7" x14ac:dyDescent="0.25">
      <c r="A5" s="54" t="s">
        <v>274</v>
      </c>
      <c r="B5" s="55"/>
      <c r="C5" s="55"/>
      <c r="D5" s="55"/>
      <c r="E5" s="55"/>
      <c r="F5" s="55"/>
      <c r="G5" s="56"/>
    </row>
    <row r="6" spans="1:7" x14ac:dyDescent="0.25">
      <c r="A6" s="57" t="s">
        <v>0</v>
      </c>
      <c r="B6" s="58"/>
      <c r="C6" s="58"/>
      <c r="D6" s="58"/>
      <c r="E6" s="58"/>
      <c r="F6" s="58"/>
      <c r="G6" s="59"/>
    </row>
    <row r="7" spans="1:7" x14ac:dyDescent="0.25">
      <c r="A7" s="98" t="s">
        <v>149</v>
      </c>
      <c r="B7" s="94" t="s">
        <v>22</v>
      </c>
      <c r="C7" s="94"/>
      <c r="D7" s="94"/>
      <c r="E7" s="94"/>
      <c r="F7" s="94"/>
      <c r="G7" s="94" t="s">
        <v>23</v>
      </c>
    </row>
    <row r="8" spans="1:7" ht="30" x14ac:dyDescent="0.25">
      <c r="A8" s="99"/>
      <c r="B8" s="81" t="s">
        <v>24</v>
      </c>
      <c r="C8" s="82" t="s">
        <v>112</v>
      </c>
      <c r="D8" s="82" t="s">
        <v>6</v>
      </c>
      <c r="E8" s="82" t="s">
        <v>3</v>
      </c>
      <c r="F8" s="82" t="s">
        <v>4</v>
      </c>
      <c r="G8" s="106"/>
    </row>
    <row r="9" spans="1:7" ht="15.75" customHeight="1" x14ac:dyDescent="0.25">
      <c r="A9" s="4" t="s">
        <v>150</v>
      </c>
      <c r="B9" s="60">
        <f>SUM(B10,B11,B12,B15,B16,B19)</f>
        <v>3056390983.119998</v>
      </c>
      <c r="C9" s="60">
        <f t="shared" ref="C9:G9" si="0">SUM(C10,C11,C12,C15,C16,C19)</f>
        <v>-3.2505340641364455E-9</v>
      </c>
      <c r="D9" s="60">
        <f t="shared" si="0"/>
        <v>3056390983.1199989</v>
      </c>
      <c r="E9" s="60">
        <f t="shared" si="0"/>
        <v>586856967.84999967</v>
      </c>
      <c r="F9" s="60">
        <f t="shared" si="0"/>
        <v>575790108.6099999</v>
      </c>
      <c r="G9" s="60">
        <f t="shared" si="0"/>
        <v>2469534015.269999</v>
      </c>
    </row>
    <row r="10" spans="1:7" x14ac:dyDescent="0.25">
      <c r="A10" s="21" t="s">
        <v>151</v>
      </c>
      <c r="B10" s="38">
        <v>1398334389.7199998</v>
      </c>
      <c r="C10" s="38">
        <v>4.6748027671128511E-10</v>
      </c>
      <c r="D10" s="38">
        <v>1398334389.7200005</v>
      </c>
      <c r="E10" s="38">
        <v>274904485.61999995</v>
      </c>
      <c r="F10" s="38">
        <v>266653876.05999997</v>
      </c>
      <c r="G10" s="39">
        <f>D10-E10</f>
        <v>1123429904.1000006</v>
      </c>
    </row>
    <row r="11" spans="1:7" ht="15.75" customHeight="1" x14ac:dyDescent="0.25">
      <c r="A11" s="21" t="s">
        <v>152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f t="shared" ref="G11:G19" si="1">D11-E11</f>
        <v>0</v>
      </c>
    </row>
    <row r="12" spans="1:7" x14ac:dyDescent="0.25">
      <c r="A12" s="21" t="s">
        <v>153</v>
      </c>
      <c r="B12" s="39">
        <f>B13+B14</f>
        <v>65682382.079999991</v>
      </c>
      <c r="C12" s="39">
        <f t="shared" ref="C12:G12" si="2">C13+C14</f>
        <v>7.2759576141834259E-12</v>
      </c>
      <c r="D12" s="39">
        <f t="shared" si="2"/>
        <v>65682382.079999998</v>
      </c>
      <c r="E12" s="39">
        <f t="shared" si="2"/>
        <v>14669131.290000005</v>
      </c>
      <c r="F12" s="39">
        <f t="shared" si="2"/>
        <v>14163972.5</v>
      </c>
      <c r="G12" s="39">
        <f t="shared" si="2"/>
        <v>51013250.789999992</v>
      </c>
    </row>
    <row r="13" spans="1:7" x14ac:dyDescent="0.25">
      <c r="A13" s="40" t="s">
        <v>154</v>
      </c>
      <c r="B13" s="39">
        <v>59114143.871999994</v>
      </c>
      <c r="C13" s="39">
        <v>6.5483618527650835E-12</v>
      </c>
      <c r="D13" s="39">
        <v>59114143.871999994</v>
      </c>
      <c r="E13" s="39">
        <v>13202218.161000004</v>
      </c>
      <c r="F13" s="39">
        <v>12747575.25</v>
      </c>
      <c r="G13" s="39">
        <f t="shared" si="1"/>
        <v>45911925.710999988</v>
      </c>
    </row>
    <row r="14" spans="1:7" x14ac:dyDescent="0.25">
      <c r="A14" s="40" t="s">
        <v>155</v>
      </c>
      <c r="B14" s="39">
        <v>6568238.2079999996</v>
      </c>
      <c r="C14" s="39">
        <v>7.2759576141834263E-13</v>
      </c>
      <c r="D14" s="39">
        <v>6568238.2080000006</v>
      </c>
      <c r="E14" s="39">
        <v>1466913.1290000007</v>
      </c>
      <c r="F14" s="39">
        <v>1416397.25</v>
      </c>
      <c r="G14" s="39">
        <f t="shared" si="1"/>
        <v>5101325.0789999999</v>
      </c>
    </row>
    <row r="15" spans="1:7" x14ac:dyDescent="0.25">
      <c r="A15" s="21" t="s">
        <v>156</v>
      </c>
      <c r="B15" s="39">
        <v>1592374211.3199983</v>
      </c>
      <c r="C15" s="39">
        <v>-3.7252902984619141E-9</v>
      </c>
      <c r="D15" s="39">
        <v>1592374211.3199983</v>
      </c>
      <c r="E15" s="39">
        <v>297283350.93999976</v>
      </c>
      <c r="F15" s="39">
        <v>294972260.04999989</v>
      </c>
      <c r="G15" s="39">
        <f t="shared" si="1"/>
        <v>1295090860.3799984</v>
      </c>
    </row>
    <row r="16" spans="1:7" ht="30" x14ac:dyDescent="0.25">
      <c r="A16" s="22" t="s">
        <v>157</v>
      </c>
      <c r="B16" s="39">
        <f>B17+B18</f>
        <v>0</v>
      </c>
      <c r="C16" s="39">
        <f t="shared" ref="C16:G16" si="3">C17+C18</f>
        <v>0</v>
      </c>
      <c r="D16" s="39">
        <f t="shared" si="3"/>
        <v>0</v>
      </c>
      <c r="E16" s="39">
        <f t="shared" si="3"/>
        <v>0</v>
      </c>
      <c r="F16" s="39">
        <f t="shared" si="3"/>
        <v>0</v>
      </c>
      <c r="G16" s="39">
        <f t="shared" si="3"/>
        <v>0</v>
      </c>
    </row>
    <row r="17" spans="1:7" x14ac:dyDescent="0.25">
      <c r="A17" s="40" t="s">
        <v>158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f t="shared" si="1"/>
        <v>0</v>
      </c>
    </row>
    <row r="18" spans="1:7" x14ac:dyDescent="0.25">
      <c r="A18" s="40" t="s">
        <v>159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f t="shared" si="1"/>
        <v>0</v>
      </c>
    </row>
    <row r="19" spans="1:7" x14ac:dyDescent="0.25">
      <c r="A19" s="21" t="s">
        <v>160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39">
        <f t="shared" si="1"/>
        <v>0</v>
      </c>
    </row>
    <row r="20" spans="1:7" x14ac:dyDescent="0.25">
      <c r="A20" s="16"/>
      <c r="B20" s="41"/>
      <c r="C20" s="41"/>
      <c r="D20" s="41"/>
      <c r="E20" s="41"/>
      <c r="F20" s="41"/>
      <c r="G20" s="41"/>
    </row>
    <row r="21" spans="1:7" x14ac:dyDescent="0.25">
      <c r="A21" s="10" t="s">
        <v>161</v>
      </c>
      <c r="B21" s="60">
        <f>SUM(B22,B23,B24,B27,B28,B31)</f>
        <v>295990251.48000002</v>
      </c>
      <c r="C21" s="60">
        <f t="shared" ref="C21:F21" si="4">SUM(C22,C23,C24,C27,C28,C31)</f>
        <v>0</v>
      </c>
      <c r="D21" s="60">
        <f t="shared" si="4"/>
        <v>295990251.48000002</v>
      </c>
      <c r="E21" s="60">
        <f t="shared" si="4"/>
        <v>78476109.469999969</v>
      </c>
      <c r="F21" s="60">
        <f t="shared" si="4"/>
        <v>62788508.80999998</v>
      </c>
      <c r="G21" s="60">
        <f>SUM(G22,G23,G24,G27,G28,G31)</f>
        <v>217514142.01000005</v>
      </c>
    </row>
    <row r="22" spans="1:7" x14ac:dyDescent="0.25">
      <c r="A22" s="21" t="s">
        <v>151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f t="shared" ref="G22:G31" si="5">D22-E22</f>
        <v>0</v>
      </c>
    </row>
    <row r="23" spans="1:7" x14ac:dyDescent="0.25">
      <c r="A23" s="21" t="s">
        <v>152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f t="shared" si="5"/>
        <v>0</v>
      </c>
    </row>
    <row r="24" spans="1:7" x14ac:dyDescent="0.25">
      <c r="A24" s="21" t="s">
        <v>153</v>
      </c>
      <c r="B24" s="39">
        <f t="shared" ref="B24:G24" si="6">B25+B26</f>
        <v>0</v>
      </c>
      <c r="C24" s="39">
        <f t="shared" si="6"/>
        <v>0</v>
      </c>
      <c r="D24" s="39">
        <f t="shared" si="6"/>
        <v>0</v>
      </c>
      <c r="E24" s="39">
        <f t="shared" si="6"/>
        <v>0</v>
      </c>
      <c r="F24" s="39">
        <f t="shared" si="6"/>
        <v>0</v>
      </c>
      <c r="G24" s="39">
        <f t="shared" si="6"/>
        <v>0</v>
      </c>
    </row>
    <row r="25" spans="1:7" x14ac:dyDescent="0.25">
      <c r="A25" s="40" t="s">
        <v>154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f t="shared" si="5"/>
        <v>0</v>
      </c>
    </row>
    <row r="26" spans="1:7" x14ac:dyDescent="0.25">
      <c r="A26" s="40" t="s">
        <v>155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f t="shared" si="5"/>
        <v>0</v>
      </c>
    </row>
    <row r="27" spans="1:7" x14ac:dyDescent="0.25">
      <c r="A27" s="21" t="s">
        <v>156</v>
      </c>
      <c r="B27" s="39">
        <v>295990251.48000002</v>
      </c>
      <c r="C27" s="39">
        <v>0</v>
      </c>
      <c r="D27" s="39">
        <v>295990251.48000002</v>
      </c>
      <c r="E27" s="39">
        <v>78476109.469999969</v>
      </c>
      <c r="F27" s="39">
        <v>62788508.80999998</v>
      </c>
      <c r="G27" s="39">
        <f t="shared" si="5"/>
        <v>217514142.01000005</v>
      </c>
    </row>
    <row r="28" spans="1:7" ht="30" x14ac:dyDescent="0.25">
      <c r="A28" s="22" t="s">
        <v>157</v>
      </c>
      <c r="B28" s="39">
        <f t="shared" ref="B28:G28" si="7">B29+B30</f>
        <v>0</v>
      </c>
      <c r="C28" s="39">
        <f t="shared" si="7"/>
        <v>0</v>
      </c>
      <c r="D28" s="39">
        <f t="shared" si="7"/>
        <v>0</v>
      </c>
      <c r="E28" s="39">
        <f t="shared" si="7"/>
        <v>0</v>
      </c>
      <c r="F28" s="39">
        <f t="shared" si="7"/>
        <v>0</v>
      </c>
      <c r="G28" s="39">
        <f t="shared" si="7"/>
        <v>0</v>
      </c>
    </row>
    <row r="29" spans="1:7" x14ac:dyDescent="0.25">
      <c r="A29" s="40" t="s">
        <v>158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f t="shared" si="5"/>
        <v>0</v>
      </c>
    </row>
    <row r="30" spans="1:7" x14ac:dyDescent="0.25">
      <c r="A30" s="40" t="s">
        <v>159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f t="shared" si="5"/>
        <v>0</v>
      </c>
    </row>
    <row r="31" spans="1:7" x14ac:dyDescent="0.25">
      <c r="A31" s="21" t="s">
        <v>160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f t="shared" si="5"/>
        <v>0</v>
      </c>
    </row>
    <row r="32" spans="1:7" x14ac:dyDescent="0.25">
      <c r="A32" s="16"/>
      <c r="B32" s="41"/>
      <c r="C32" s="41"/>
      <c r="D32" s="41"/>
      <c r="E32" s="41"/>
      <c r="F32" s="41"/>
      <c r="G32" s="41"/>
    </row>
    <row r="33" spans="1:7" ht="14.45" customHeight="1" x14ac:dyDescent="0.25">
      <c r="A33" s="1" t="s">
        <v>162</v>
      </c>
      <c r="B33" s="60">
        <f>B21+B9</f>
        <v>3352381234.599998</v>
      </c>
      <c r="C33" s="60">
        <f t="shared" ref="C33:G33" si="8">C21+C9</f>
        <v>-3.2505340641364455E-9</v>
      </c>
      <c r="D33" s="60">
        <f t="shared" si="8"/>
        <v>3352381234.599999</v>
      </c>
      <c r="E33" s="60">
        <f t="shared" si="8"/>
        <v>665333077.31999969</v>
      </c>
      <c r="F33" s="60">
        <f t="shared" si="8"/>
        <v>638578617.41999984</v>
      </c>
      <c r="G33" s="60">
        <f t="shared" si="8"/>
        <v>2687048157.2799993</v>
      </c>
    </row>
    <row r="34" spans="1:7" ht="14.45" customHeight="1" x14ac:dyDescent="0.25">
      <c r="A34" s="19"/>
      <c r="B34" s="42"/>
      <c r="C34" s="42"/>
      <c r="D34" s="42"/>
      <c r="E34" s="42"/>
      <c r="F34" s="42"/>
      <c r="G34" s="42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11:F21 G9:G33 B23:F3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109" t="s">
        <v>163</v>
      </c>
      <c r="B1" s="109"/>
      <c r="C1" s="109"/>
      <c r="D1" s="109"/>
      <c r="E1" s="109"/>
      <c r="F1" s="109"/>
      <c r="G1" s="109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72" t="s">
        <v>164</v>
      </c>
      <c r="B3" s="73"/>
      <c r="C3" s="73"/>
      <c r="D3" s="73"/>
      <c r="E3" s="73"/>
      <c r="F3" s="73"/>
      <c r="G3" s="74"/>
    </row>
    <row r="4" spans="1:7" x14ac:dyDescent="0.25">
      <c r="A4" s="72" t="s">
        <v>0</v>
      </c>
      <c r="B4" s="73"/>
      <c r="C4" s="73"/>
      <c r="D4" s="73"/>
      <c r="E4" s="73"/>
      <c r="F4" s="73"/>
      <c r="G4" s="74"/>
    </row>
    <row r="5" spans="1:7" x14ac:dyDescent="0.25">
      <c r="A5" s="72" t="s">
        <v>165</v>
      </c>
      <c r="B5" s="73"/>
      <c r="C5" s="73"/>
      <c r="D5" s="73"/>
      <c r="E5" s="73"/>
      <c r="F5" s="73"/>
      <c r="G5" s="74"/>
    </row>
    <row r="6" spans="1:7" x14ac:dyDescent="0.25">
      <c r="A6" s="107" t="s">
        <v>166</v>
      </c>
      <c r="B6" s="12">
        <v>2022</v>
      </c>
      <c r="C6" s="107">
        <f>+B6+1</f>
        <v>2023</v>
      </c>
      <c r="D6" s="107">
        <f>+C6+1</f>
        <v>2024</v>
      </c>
      <c r="E6" s="107">
        <f>+D6+1</f>
        <v>2025</v>
      </c>
      <c r="F6" s="107">
        <f>+E6+1</f>
        <v>2026</v>
      </c>
      <c r="G6" s="107">
        <f>+F6+1</f>
        <v>2027</v>
      </c>
    </row>
    <row r="7" spans="1:7" ht="83.25" customHeight="1" x14ac:dyDescent="0.25">
      <c r="A7" s="108"/>
      <c r="B7" s="33" t="s">
        <v>167</v>
      </c>
      <c r="C7" s="108"/>
      <c r="D7" s="108"/>
      <c r="E7" s="108"/>
      <c r="F7" s="108"/>
      <c r="G7" s="108"/>
    </row>
    <row r="8" spans="1:7" ht="30" x14ac:dyDescent="0.25">
      <c r="A8" s="34" t="s">
        <v>168</v>
      </c>
      <c r="B8" s="11">
        <f>SUM(B9:B20)</f>
        <v>0</v>
      </c>
      <c r="C8" s="11">
        <f t="shared" ref="C8:G8" si="0">SUM(C9:C20)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26" t="s">
        <v>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8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169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11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170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171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172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13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173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174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6" t="s">
        <v>175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176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177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15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178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6" t="s">
        <v>16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179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17</v>
      </c>
      <c r="B34" s="2"/>
      <c r="C34" s="2"/>
      <c r="D34" s="2"/>
      <c r="E34" s="2"/>
      <c r="F34" s="2"/>
      <c r="G34" s="2"/>
    </row>
    <row r="35" spans="1:7" ht="45" customHeight="1" x14ac:dyDescent="0.25">
      <c r="A35" s="36" t="s">
        <v>180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181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0" t="s">
        <v>182</v>
      </c>
      <c r="B1" s="110"/>
      <c r="C1" s="110"/>
      <c r="D1" s="110"/>
      <c r="E1" s="110"/>
      <c r="F1" s="110"/>
      <c r="G1" s="110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4" t="s">
        <v>183</v>
      </c>
      <c r="B3" s="55"/>
      <c r="C3" s="55"/>
      <c r="D3" s="55"/>
      <c r="E3" s="55"/>
      <c r="F3" s="55"/>
      <c r="G3" s="56"/>
    </row>
    <row r="4" spans="1:7" x14ac:dyDescent="0.25">
      <c r="A4" s="54" t="s">
        <v>0</v>
      </c>
      <c r="B4" s="55"/>
      <c r="C4" s="55"/>
      <c r="D4" s="55"/>
      <c r="E4" s="55"/>
      <c r="F4" s="55"/>
      <c r="G4" s="56"/>
    </row>
    <row r="5" spans="1:7" x14ac:dyDescent="0.25">
      <c r="A5" s="54" t="s">
        <v>165</v>
      </c>
      <c r="B5" s="55"/>
      <c r="C5" s="55"/>
      <c r="D5" s="55"/>
      <c r="E5" s="55"/>
      <c r="F5" s="55"/>
      <c r="G5" s="56"/>
    </row>
    <row r="6" spans="1:7" x14ac:dyDescent="0.25">
      <c r="A6" s="111" t="s">
        <v>184</v>
      </c>
      <c r="B6" s="12">
        <v>2022</v>
      </c>
      <c r="C6" s="107">
        <f>+B6+1</f>
        <v>2023</v>
      </c>
      <c r="D6" s="107">
        <f>+C6+1</f>
        <v>2024</v>
      </c>
      <c r="E6" s="107">
        <f>+D6+1</f>
        <v>2025</v>
      </c>
      <c r="F6" s="107">
        <f>+E6+1</f>
        <v>2026</v>
      </c>
      <c r="G6" s="107">
        <f>+F6+1</f>
        <v>2027</v>
      </c>
    </row>
    <row r="7" spans="1:7" ht="57.75" customHeight="1" x14ac:dyDescent="0.25">
      <c r="A7" s="112"/>
      <c r="B7" s="13" t="s">
        <v>167</v>
      </c>
      <c r="C7" s="108"/>
      <c r="D7" s="108"/>
      <c r="E7" s="108"/>
      <c r="F7" s="108"/>
      <c r="G7" s="108"/>
    </row>
    <row r="8" spans="1:7" x14ac:dyDescent="0.25">
      <c r="A8" s="4" t="s">
        <v>185</v>
      </c>
      <c r="B8" s="14">
        <f>SUM(B9:B17)</f>
        <v>0</v>
      </c>
      <c r="C8" s="14">
        <f t="shared" ref="C8:G8" si="0">SUM(C9:C17)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25">
      <c r="A9" s="21" t="s">
        <v>186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187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188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189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190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191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192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193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194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6"/>
      <c r="C18" s="16"/>
      <c r="D18" s="16"/>
      <c r="E18" s="16"/>
      <c r="F18" s="16"/>
      <c r="G18" s="16"/>
    </row>
    <row r="19" spans="1:7" x14ac:dyDescent="0.25">
      <c r="A19" s="1" t="s">
        <v>195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21" t="s">
        <v>186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187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188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189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190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191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192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196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194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" t="s">
        <v>197</v>
      </c>
      <c r="B30" s="15">
        <f t="shared" ref="B30:G30" si="2">B8+B19</f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0" t="s">
        <v>198</v>
      </c>
      <c r="B1" s="110"/>
      <c r="C1" s="110"/>
      <c r="D1" s="110"/>
      <c r="E1" s="110"/>
      <c r="F1" s="110"/>
      <c r="G1" s="110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4" t="s">
        <v>199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114" t="s">
        <v>166</v>
      </c>
      <c r="B5" s="115">
        <v>2017</v>
      </c>
      <c r="C5" s="115">
        <f>+B5+1</f>
        <v>2018</v>
      </c>
      <c r="D5" s="115">
        <f>+C5+1</f>
        <v>2019</v>
      </c>
      <c r="E5" s="115">
        <f>+D5+1</f>
        <v>2020</v>
      </c>
      <c r="F5" s="115">
        <f>+E5+1</f>
        <v>2021</v>
      </c>
      <c r="G5" s="12">
        <f>+F5+1</f>
        <v>2022</v>
      </c>
    </row>
    <row r="6" spans="1:7" ht="32.25" x14ac:dyDescent="0.25">
      <c r="A6" s="95"/>
      <c r="B6" s="116"/>
      <c r="C6" s="116"/>
      <c r="D6" s="116"/>
      <c r="E6" s="116"/>
      <c r="F6" s="116"/>
      <c r="G6" s="13" t="s">
        <v>200</v>
      </c>
    </row>
    <row r="7" spans="1:7" x14ac:dyDescent="0.25">
      <c r="A7" s="25" t="s">
        <v>168</v>
      </c>
      <c r="B7" s="14">
        <f>SUM(B9:B19)</f>
        <v>0</v>
      </c>
      <c r="C7" s="14">
        <f>SUM(C8:C19)</f>
        <v>0</v>
      </c>
      <c r="D7" s="14">
        <f>SUM(D8:D19)</f>
        <v>0</v>
      </c>
      <c r="E7" s="14">
        <f>SUM(E8:E19)</f>
        <v>0</v>
      </c>
      <c r="F7" s="14">
        <f>SUM(F8:F19)</f>
        <v>0</v>
      </c>
      <c r="G7" s="14">
        <f>SUM(G8:G19)</f>
        <v>0</v>
      </c>
    </row>
    <row r="8" spans="1:7" x14ac:dyDescent="0.25">
      <c r="A8" s="26" t="s">
        <v>201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202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203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204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205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206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207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208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209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210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212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174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6" t="s">
        <v>213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214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215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216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217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6"/>
      <c r="B27" s="23"/>
      <c r="C27" s="23"/>
      <c r="D27" s="23"/>
      <c r="E27" s="23"/>
      <c r="F27" s="23"/>
      <c r="G27" s="23"/>
    </row>
    <row r="28" spans="1:7" x14ac:dyDescent="0.25">
      <c r="A28" s="1" t="s">
        <v>178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21" t="s">
        <v>16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6"/>
      <c r="B30" s="23"/>
      <c r="C30" s="23"/>
      <c r="D30" s="23"/>
      <c r="E30" s="23"/>
      <c r="F30" s="23"/>
      <c r="G30" s="23"/>
    </row>
    <row r="31" spans="1:7" x14ac:dyDescent="0.25">
      <c r="A31" s="1" t="s">
        <v>218</v>
      </c>
      <c r="B31" s="15">
        <f>B7+B21+B28</f>
        <v>0</v>
      </c>
      <c r="C31" s="15">
        <f t="shared" ref="C31:G31" si="2">C7+C21+C28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</row>
    <row r="32" spans="1:7" x14ac:dyDescent="0.25">
      <c r="A32" s="16"/>
      <c r="B32" s="23"/>
      <c r="C32" s="23"/>
      <c r="D32" s="23"/>
      <c r="E32" s="23"/>
      <c r="F32" s="23"/>
      <c r="G32" s="23"/>
    </row>
    <row r="33" spans="1:7" x14ac:dyDescent="0.25">
      <c r="A33" s="1" t="s">
        <v>17</v>
      </c>
      <c r="B33" s="2"/>
      <c r="C33" s="2"/>
      <c r="D33" s="2"/>
      <c r="E33" s="2"/>
      <c r="F33" s="2"/>
      <c r="G33" s="2"/>
    </row>
    <row r="34" spans="1:7" ht="45" customHeight="1" x14ac:dyDescent="0.25">
      <c r="A34" s="30" t="s">
        <v>180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219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220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113" t="s">
        <v>221</v>
      </c>
      <c r="B39" s="113"/>
      <c r="C39" s="113"/>
      <c r="D39" s="113"/>
      <c r="E39" s="113"/>
      <c r="F39" s="113"/>
      <c r="G39" s="113"/>
    </row>
    <row r="40" spans="1:7" x14ac:dyDescent="0.25">
      <c r="A40" s="113" t="s">
        <v>222</v>
      </c>
      <c r="B40" s="113"/>
      <c r="C40" s="113"/>
      <c r="D40" s="113"/>
      <c r="E40" s="113"/>
      <c r="F40" s="113"/>
      <c r="G40" s="1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0" t="s">
        <v>223</v>
      </c>
      <c r="B1" s="110"/>
      <c r="C1" s="110"/>
      <c r="D1" s="110"/>
      <c r="E1" s="110"/>
      <c r="F1" s="110"/>
      <c r="G1" s="110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4" t="s">
        <v>224</v>
      </c>
      <c r="B3" s="55"/>
      <c r="C3" s="55"/>
      <c r="D3" s="55"/>
      <c r="E3" s="55"/>
      <c r="F3" s="55"/>
      <c r="G3" s="56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117" t="s">
        <v>184</v>
      </c>
      <c r="B5" s="115">
        <v>2017</v>
      </c>
      <c r="C5" s="115">
        <f>+B5+1</f>
        <v>2018</v>
      </c>
      <c r="D5" s="115">
        <f>+C5+1</f>
        <v>2019</v>
      </c>
      <c r="E5" s="115">
        <f>+D5+1</f>
        <v>2020</v>
      </c>
      <c r="F5" s="115">
        <f>+E5+1</f>
        <v>2021</v>
      </c>
      <c r="G5" s="12">
        <v>2022</v>
      </c>
    </row>
    <row r="6" spans="1:7" ht="48.75" customHeight="1" x14ac:dyDescent="0.25">
      <c r="A6" s="118"/>
      <c r="B6" s="116"/>
      <c r="C6" s="116"/>
      <c r="D6" s="116"/>
      <c r="E6" s="116"/>
      <c r="F6" s="116"/>
      <c r="G6" s="13" t="s">
        <v>225</v>
      </c>
    </row>
    <row r="7" spans="1:7" x14ac:dyDescent="0.25">
      <c r="A7" s="4" t="s">
        <v>185</v>
      </c>
      <c r="B7" s="14">
        <f>SUM(B8:B16)</f>
        <v>0</v>
      </c>
      <c r="C7" s="14">
        <f>SUM(C8:C16)</f>
        <v>0</v>
      </c>
      <c r="D7" s="14">
        <f>SUM(D8:D16)</f>
        <v>0</v>
      </c>
      <c r="E7" s="14">
        <f>SUM(E8:E16)</f>
        <v>0</v>
      </c>
      <c r="F7" s="14">
        <f>SUM(F8:F16)</f>
        <v>0</v>
      </c>
      <c r="G7" s="14">
        <f t="shared" ref="G7" si="0">SUM(G8:G16)</f>
        <v>0</v>
      </c>
    </row>
    <row r="8" spans="1:7" x14ac:dyDescent="0.25">
      <c r="A8" s="21" t="s">
        <v>186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187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188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189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190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191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192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193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194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1" t="s">
        <v>195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21" t="s">
        <v>186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187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188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189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190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191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192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196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194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" t="s">
        <v>226</v>
      </c>
      <c r="B29" s="15">
        <f>B7+B18</f>
        <v>0</v>
      </c>
      <c r="C29" s="15">
        <f t="shared" ref="C29:G29" si="2">C7+C18</f>
        <v>0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113" t="s">
        <v>221</v>
      </c>
      <c r="B32" s="113"/>
      <c r="C32" s="113"/>
      <c r="D32" s="113"/>
      <c r="E32" s="113"/>
      <c r="F32" s="113"/>
      <c r="G32" s="113"/>
    </row>
    <row r="33" spans="1:7" x14ac:dyDescent="0.25">
      <c r="A33" s="113" t="s">
        <v>222</v>
      </c>
      <c r="B33" s="113"/>
      <c r="C33" s="113"/>
      <c r="D33" s="113"/>
      <c r="E33" s="113"/>
      <c r="F33" s="113"/>
      <c r="G33" s="1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119" t="s">
        <v>227</v>
      </c>
      <c r="B1" s="119"/>
      <c r="C1" s="119"/>
      <c r="D1" s="119"/>
      <c r="E1" s="119"/>
      <c r="F1" s="119"/>
    </row>
    <row r="2" spans="1:6" ht="20.100000000000001" customHeight="1" x14ac:dyDescent="0.25">
      <c r="A2" s="51" t="e">
        <f>#REF!</f>
        <v>#REF!</v>
      </c>
      <c r="B2" s="75"/>
      <c r="C2" s="75"/>
      <c r="D2" s="75"/>
      <c r="E2" s="75"/>
      <c r="F2" s="76"/>
    </row>
    <row r="3" spans="1:6" ht="29.25" customHeight="1" x14ac:dyDescent="0.25">
      <c r="A3" s="77" t="s">
        <v>228</v>
      </c>
      <c r="B3" s="78"/>
      <c r="C3" s="78"/>
      <c r="D3" s="78"/>
      <c r="E3" s="78"/>
      <c r="F3" s="79"/>
    </row>
    <row r="4" spans="1:6" ht="35.25" customHeight="1" x14ac:dyDescent="0.25">
      <c r="A4" s="62"/>
      <c r="B4" s="62" t="s">
        <v>229</v>
      </c>
      <c r="C4" s="62" t="s">
        <v>230</v>
      </c>
      <c r="D4" s="62" t="s">
        <v>231</v>
      </c>
      <c r="E4" s="62" t="s">
        <v>232</v>
      </c>
      <c r="F4" s="62" t="s">
        <v>233</v>
      </c>
    </row>
    <row r="5" spans="1:6" ht="12.75" customHeight="1" x14ac:dyDescent="0.25">
      <c r="A5" s="3" t="s">
        <v>234</v>
      </c>
      <c r="B5" s="17"/>
      <c r="C5" s="17"/>
      <c r="D5" s="17"/>
      <c r="E5" s="17"/>
      <c r="F5" s="17"/>
    </row>
    <row r="6" spans="1:6" ht="30" x14ac:dyDescent="0.25">
      <c r="A6" s="22" t="s">
        <v>235</v>
      </c>
      <c r="B6" s="23"/>
      <c r="C6" s="23"/>
      <c r="D6" s="23"/>
      <c r="E6" s="23"/>
      <c r="F6" s="23"/>
    </row>
    <row r="7" spans="1:6" ht="15" x14ac:dyDescent="0.25">
      <c r="A7" s="22" t="s">
        <v>236</v>
      </c>
      <c r="B7" s="23"/>
      <c r="C7" s="23"/>
      <c r="D7" s="23"/>
      <c r="E7" s="23"/>
      <c r="F7" s="23"/>
    </row>
    <row r="8" spans="1:6" ht="15" x14ac:dyDescent="0.25">
      <c r="A8" s="30"/>
      <c r="B8" s="16"/>
      <c r="C8" s="16"/>
      <c r="D8" s="16"/>
      <c r="E8" s="16"/>
      <c r="F8" s="16"/>
    </row>
    <row r="9" spans="1:6" ht="15" x14ac:dyDescent="0.25">
      <c r="A9" s="3" t="s">
        <v>237</v>
      </c>
      <c r="B9" s="16"/>
      <c r="C9" s="16"/>
      <c r="D9" s="16"/>
      <c r="E9" s="16"/>
      <c r="F9" s="16"/>
    </row>
    <row r="10" spans="1:6" ht="15" x14ac:dyDescent="0.25">
      <c r="A10" s="22" t="s">
        <v>238</v>
      </c>
      <c r="B10" s="23"/>
      <c r="C10" s="23"/>
      <c r="D10" s="23"/>
      <c r="E10" s="23"/>
      <c r="F10" s="23"/>
    </row>
    <row r="11" spans="1:6" ht="15" x14ac:dyDescent="0.25">
      <c r="A11" s="43" t="s">
        <v>239</v>
      </c>
      <c r="B11" s="23"/>
      <c r="C11" s="23"/>
      <c r="D11" s="23"/>
      <c r="E11" s="23"/>
      <c r="F11" s="23"/>
    </row>
    <row r="12" spans="1:6" ht="15" x14ac:dyDescent="0.25">
      <c r="A12" s="43" t="s">
        <v>240</v>
      </c>
      <c r="B12" s="23"/>
      <c r="C12" s="23"/>
      <c r="D12" s="23"/>
      <c r="E12" s="23"/>
      <c r="F12" s="23"/>
    </row>
    <row r="13" spans="1:6" ht="15" x14ac:dyDescent="0.25">
      <c r="A13" s="43" t="s">
        <v>241</v>
      </c>
      <c r="B13" s="23"/>
      <c r="C13" s="23"/>
      <c r="D13" s="23"/>
      <c r="E13" s="23"/>
      <c r="F13" s="23"/>
    </row>
    <row r="14" spans="1:6" ht="15" x14ac:dyDescent="0.25">
      <c r="A14" s="22" t="s">
        <v>242</v>
      </c>
      <c r="B14" s="23"/>
      <c r="C14" s="23"/>
      <c r="D14" s="23"/>
      <c r="E14" s="23"/>
      <c r="F14" s="23"/>
    </row>
    <row r="15" spans="1:6" ht="15" x14ac:dyDescent="0.25">
      <c r="A15" s="43" t="s">
        <v>239</v>
      </c>
      <c r="B15" s="23"/>
      <c r="C15" s="23"/>
      <c r="D15" s="23"/>
      <c r="E15" s="23"/>
      <c r="F15" s="23"/>
    </row>
    <row r="16" spans="1:6" ht="15" x14ac:dyDescent="0.25">
      <c r="A16" s="43" t="s">
        <v>240</v>
      </c>
      <c r="B16" s="23"/>
      <c r="C16" s="23"/>
      <c r="D16" s="23"/>
      <c r="E16" s="23"/>
      <c r="F16" s="23"/>
    </row>
    <row r="17" spans="1:6" ht="15" x14ac:dyDescent="0.25">
      <c r="A17" s="43" t="s">
        <v>241</v>
      </c>
      <c r="B17" s="23"/>
      <c r="C17" s="23"/>
      <c r="D17" s="23"/>
      <c r="E17" s="23"/>
      <c r="F17" s="23"/>
    </row>
    <row r="18" spans="1:6" ht="15" x14ac:dyDescent="0.25">
      <c r="A18" s="22" t="s">
        <v>243</v>
      </c>
      <c r="B18" s="63"/>
      <c r="C18" s="23"/>
      <c r="D18" s="23"/>
      <c r="E18" s="23"/>
      <c r="F18" s="23"/>
    </row>
    <row r="19" spans="1:6" ht="15" x14ac:dyDescent="0.25">
      <c r="A19" s="22" t="s">
        <v>244</v>
      </c>
      <c r="B19" s="23"/>
      <c r="C19" s="23"/>
      <c r="D19" s="23"/>
      <c r="E19" s="23"/>
      <c r="F19" s="23"/>
    </row>
    <row r="20" spans="1:6" ht="30" x14ac:dyDescent="0.25">
      <c r="A20" s="22" t="s">
        <v>245</v>
      </c>
      <c r="B20" s="64"/>
      <c r="C20" s="64"/>
      <c r="D20" s="64"/>
      <c r="E20" s="64"/>
      <c r="F20" s="64"/>
    </row>
    <row r="21" spans="1:6" ht="30" x14ac:dyDescent="0.25">
      <c r="A21" s="22" t="s">
        <v>246</v>
      </c>
      <c r="B21" s="64"/>
      <c r="C21" s="64"/>
      <c r="D21" s="64"/>
      <c r="E21" s="64"/>
      <c r="F21" s="64"/>
    </row>
    <row r="22" spans="1:6" ht="30" x14ac:dyDescent="0.25">
      <c r="A22" s="22" t="s">
        <v>247</v>
      </c>
      <c r="B22" s="64"/>
      <c r="C22" s="64"/>
      <c r="D22" s="64"/>
      <c r="E22" s="64"/>
      <c r="F22" s="64"/>
    </row>
    <row r="23" spans="1:6" ht="15" x14ac:dyDescent="0.25">
      <c r="A23" s="22" t="s">
        <v>248</v>
      </c>
      <c r="B23" s="64"/>
      <c r="C23" s="64"/>
      <c r="D23" s="64"/>
      <c r="E23" s="64"/>
      <c r="F23" s="64"/>
    </row>
    <row r="24" spans="1:6" ht="15" x14ac:dyDescent="0.25">
      <c r="A24" s="22" t="s">
        <v>249</v>
      </c>
      <c r="B24" s="65"/>
      <c r="C24" s="23"/>
      <c r="D24" s="23"/>
      <c r="E24" s="23"/>
      <c r="F24" s="23"/>
    </row>
    <row r="25" spans="1:6" ht="15" x14ac:dyDescent="0.25">
      <c r="A25" s="22" t="s">
        <v>250</v>
      </c>
      <c r="B25" s="65"/>
      <c r="C25" s="23"/>
      <c r="D25" s="23"/>
      <c r="E25" s="23"/>
      <c r="F25" s="23"/>
    </row>
    <row r="26" spans="1:6" ht="15" x14ac:dyDescent="0.25">
      <c r="A26" s="30"/>
      <c r="B26" s="16"/>
      <c r="C26" s="16"/>
      <c r="D26" s="16"/>
      <c r="E26" s="16"/>
      <c r="F26" s="16"/>
    </row>
    <row r="27" spans="1:6" ht="15" x14ac:dyDescent="0.25">
      <c r="A27" s="3" t="s">
        <v>251</v>
      </c>
      <c r="B27" s="16"/>
      <c r="C27" s="16"/>
      <c r="D27" s="16"/>
      <c r="E27" s="16"/>
      <c r="F27" s="16"/>
    </row>
    <row r="28" spans="1:6" ht="15" x14ac:dyDescent="0.25">
      <c r="A28" s="22" t="s">
        <v>252</v>
      </c>
      <c r="B28" s="23"/>
      <c r="C28" s="23"/>
      <c r="D28" s="23"/>
      <c r="E28" s="23"/>
      <c r="F28" s="23"/>
    </row>
    <row r="29" spans="1:6" ht="15" x14ac:dyDescent="0.25">
      <c r="A29" s="30"/>
      <c r="B29" s="16"/>
      <c r="C29" s="16"/>
      <c r="D29" s="16"/>
      <c r="E29" s="16"/>
      <c r="F29" s="16"/>
    </row>
    <row r="30" spans="1:6" ht="15" x14ac:dyDescent="0.25">
      <c r="A30" s="3" t="s">
        <v>253</v>
      </c>
      <c r="B30" s="16"/>
      <c r="C30" s="16"/>
      <c r="D30" s="16"/>
      <c r="E30" s="16"/>
      <c r="F30" s="16"/>
    </row>
    <row r="31" spans="1:6" ht="15" x14ac:dyDescent="0.25">
      <c r="A31" s="22" t="s">
        <v>238</v>
      </c>
      <c r="B31" s="23"/>
      <c r="C31" s="23"/>
      <c r="D31" s="23"/>
      <c r="E31" s="23"/>
      <c r="F31" s="23"/>
    </row>
    <row r="32" spans="1:6" ht="15" x14ac:dyDescent="0.25">
      <c r="A32" s="22" t="s">
        <v>242</v>
      </c>
      <c r="B32" s="23"/>
      <c r="C32" s="23"/>
      <c r="D32" s="23"/>
      <c r="E32" s="23"/>
      <c r="F32" s="23"/>
    </row>
    <row r="33" spans="1:6" ht="15" x14ac:dyDescent="0.25">
      <c r="A33" s="22" t="s">
        <v>254</v>
      </c>
      <c r="B33" s="23"/>
      <c r="C33" s="23"/>
      <c r="D33" s="23"/>
      <c r="E33" s="23"/>
      <c r="F33" s="23"/>
    </row>
    <row r="34" spans="1:6" ht="15" x14ac:dyDescent="0.25">
      <c r="A34" s="30"/>
      <c r="B34" s="16"/>
      <c r="C34" s="16"/>
      <c r="D34" s="16"/>
      <c r="E34" s="16"/>
      <c r="F34" s="16"/>
    </row>
    <row r="35" spans="1:6" ht="15" x14ac:dyDescent="0.25">
      <c r="A35" s="3" t="s">
        <v>255</v>
      </c>
      <c r="B35" s="16"/>
      <c r="C35" s="16"/>
      <c r="D35" s="16"/>
      <c r="E35" s="16"/>
      <c r="F35" s="16"/>
    </row>
    <row r="36" spans="1:6" ht="15" x14ac:dyDescent="0.25">
      <c r="A36" s="22" t="s">
        <v>256</v>
      </c>
      <c r="B36" s="23"/>
      <c r="C36" s="23"/>
      <c r="D36" s="23"/>
      <c r="E36" s="23"/>
      <c r="F36" s="23"/>
    </row>
    <row r="37" spans="1:6" ht="15" x14ac:dyDescent="0.25">
      <c r="A37" s="22" t="s">
        <v>257</v>
      </c>
      <c r="B37" s="23"/>
      <c r="C37" s="23"/>
      <c r="D37" s="23"/>
      <c r="E37" s="23"/>
      <c r="F37" s="23"/>
    </row>
    <row r="38" spans="1:6" ht="15" x14ac:dyDescent="0.25">
      <c r="A38" s="22" t="s">
        <v>258</v>
      </c>
      <c r="B38" s="65"/>
      <c r="C38" s="23"/>
      <c r="D38" s="23"/>
      <c r="E38" s="23"/>
      <c r="F38" s="23"/>
    </row>
    <row r="39" spans="1:6" ht="15" x14ac:dyDescent="0.25">
      <c r="A39" s="30"/>
      <c r="B39" s="16"/>
      <c r="C39" s="16"/>
      <c r="D39" s="16"/>
      <c r="E39" s="16"/>
      <c r="F39" s="16"/>
    </row>
    <row r="40" spans="1:6" ht="15" x14ac:dyDescent="0.25">
      <c r="A40" s="3" t="s">
        <v>259</v>
      </c>
      <c r="B40" s="23"/>
      <c r="C40" s="23"/>
      <c r="D40" s="23"/>
      <c r="E40" s="23"/>
      <c r="F40" s="23"/>
    </row>
    <row r="41" spans="1:6" ht="15" x14ac:dyDescent="0.25">
      <c r="A41" s="30"/>
      <c r="B41" s="16"/>
      <c r="C41" s="16"/>
      <c r="D41" s="16"/>
      <c r="E41" s="16"/>
      <c r="F41" s="16"/>
    </row>
    <row r="42" spans="1:6" ht="15" x14ac:dyDescent="0.25">
      <c r="A42" s="3" t="s">
        <v>260</v>
      </c>
      <c r="B42" s="16"/>
      <c r="C42" s="16"/>
      <c r="D42" s="16"/>
      <c r="E42" s="16"/>
      <c r="F42" s="16"/>
    </row>
    <row r="43" spans="1:6" ht="15" x14ac:dyDescent="0.25">
      <c r="A43" s="22" t="s">
        <v>261</v>
      </c>
      <c r="B43" s="23"/>
      <c r="C43" s="23"/>
      <c r="D43" s="23"/>
      <c r="E43" s="23"/>
      <c r="F43" s="23"/>
    </row>
    <row r="44" spans="1:6" ht="15" x14ac:dyDescent="0.25">
      <c r="A44" s="22" t="s">
        <v>262</v>
      </c>
      <c r="B44" s="23"/>
      <c r="C44" s="23"/>
      <c r="D44" s="23"/>
      <c r="E44" s="23"/>
      <c r="F44" s="23"/>
    </row>
    <row r="45" spans="1:6" ht="15" x14ac:dyDescent="0.25">
      <c r="A45" s="22" t="s">
        <v>263</v>
      </c>
      <c r="B45" s="23"/>
      <c r="C45" s="23"/>
      <c r="D45" s="23"/>
      <c r="E45" s="23"/>
      <c r="F45" s="23"/>
    </row>
    <row r="46" spans="1:6" ht="15" x14ac:dyDescent="0.25">
      <c r="A46" s="30"/>
      <c r="B46" s="16"/>
      <c r="C46" s="16"/>
      <c r="D46" s="16"/>
      <c r="E46" s="16"/>
      <c r="F46" s="16"/>
    </row>
    <row r="47" spans="1:6" ht="30" x14ac:dyDescent="0.25">
      <c r="A47" s="3" t="s">
        <v>264</v>
      </c>
      <c r="B47" s="16"/>
      <c r="C47" s="16"/>
      <c r="D47" s="16"/>
      <c r="E47" s="16"/>
      <c r="F47" s="16"/>
    </row>
    <row r="48" spans="1:6" ht="15" x14ac:dyDescent="0.25">
      <c r="A48" s="22" t="s">
        <v>262</v>
      </c>
      <c r="B48" s="64"/>
      <c r="C48" s="64"/>
      <c r="D48" s="64"/>
      <c r="E48" s="64"/>
      <c r="F48" s="64"/>
    </row>
    <row r="49" spans="1:6" ht="15" x14ac:dyDescent="0.25">
      <c r="A49" s="22" t="s">
        <v>263</v>
      </c>
      <c r="B49" s="64"/>
      <c r="C49" s="64"/>
      <c r="D49" s="64"/>
      <c r="E49" s="64"/>
      <c r="F49" s="64"/>
    </row>
    <row r="50" spans="1:6" ht="15" x14ac:dyDescent="0.25">
      <c r="A50" s="30"/>
      <c r="B50" s="16"/>
      <c r="C50" s="16"/>
      <c r="D50" s="16"/>
      <c r="E50" s="16"/>
      <c r="F50" s="16"/>
    </row>
    <row r="51" spans="1:6" ht="15" x14ac:dyDescent="0.25">
      <c r="A51" s="3" t="s">
        <v>265</v>
      </c>
      <c r="B51" s="16"/>
      <c r="C51" s="16"/>
      <c r="D51" s="16"/>
      <c r="E51" s="16"/>
      <c r="F51" s="16"/>
    </row>
    <row r="52" spans="1:6" ht="15" x14ac:dyDescent="0.25">
      <c r="A52" s="22" t="s">
        <v>262</v>
      </c>
      <c r="B52" s="23"/>
      <c r="C52" s="23"/>
      <c r="D52" s="23"/>
      <c r="E52" s="23"/>
      <c r="F52" s="23"/>
    </row>
    <row r="53" spans="1:6" ht="15" x14ac:dyDescent="0.25">
      <c r="A53" s="22" t="s">
        <v>263</v>
      </c>
      <c r="B53" s="23"/>
      <c r="C53" s="23"/>
      <c r="D53" s="23"/>
      <c r="E53" s="23"/>
      <c r="F53" s="23"/>
    </row>
    <row r="54" spans="1:6" ht="15" x14ac:dyDescent="0.25">
      <c r="A54" s="22" t="s">
        <v>266</v>
      </c>
      <c r="B54" s="23"/>
      <c r="C54" s="23"/>
      <c r="D54" s="23"/>
      <c r="E54" s="23"/>
      <c r="F54" s="23"/>
    </row>
    <row r="55" spans="1:6" ht="15" x14ac:dyDescent="0.25">
      <c r="A55" s="30"/>
      <c r="B55" s="16"/>
      <c r="C55" s="16"/>
      <c r="D55" s="16"/>
      <c r="E55" s="16"/>
      <c r="F55" s="16"/>
    </row>
    <row r="56" spans="1:6" ht="44.25" customHeight="1" x14ac:dyDescent="0.25">
      <c r="A56" s="3" t="s">
        <v>267</v>
      </c>
      <c r="B56" s="16"/>
      <c r="C56" s="16"/>
      <c r="D56" s="16"/>
      <c r="E56" s="16"/>
      <c r="F56" s="16"/>
    </row>
    <row r="57" spans="1:6" ht="20.100000000000001" customHeight="1" x14ac:dyDescent="0.25">
      <c r="A57" s="22" t="s">
        <v>262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263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6"/>
      <c r="C59" s="16"/>
      <c r="D59" s="16"/>
      <c r="E59" s="16"/>
      <c r="F59" s="16"/>
    </row>
    <row r="60" spans="1:6" ht="20.100000000000001" customHeight="1" x14ac:dyDescent="0.25">
      <c r="A60" s="3" t="s">
        <v>268</v>
      </c>
      <c r="B60" s="16"/>
      <c r="C60" s="16"/>
      <c r="D60" s="16"/>
      <c r="E60" s="16"/>
      <c r="F60" s="16"/>
    </row>
    <row r="61" spans="1:6" ht="20.100000000000001" customHeight="1" x14ac:dyDescent="0.25">
      <c r="A61" s="22" t="s">
        <v>269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270</v>
      </c>
      <c r="B62" s="65"/>
      <c r="C62" s="23"/>
      <c r="D62" s="23"/>
      <c r="E62" s="23"/>
      <c r="F62" s="23"/>
    </row>
    <row r="63" spans="1:6" ht="20.100000000000001" customHeight="1" x14ac:dyDescent="0.25">
      <c r="A63" s="30"/>
      <c r="B63" s="16"/>
      <c r="C63" s="16"/>
      <c r="D63" s="16"/>
      <c r="E63" s="16"/>
      <c r="F63" s="16"/>
    </row>
    <row r="64" spans="1:6" ht="20.100000000000001" customHeight="1" x14ac:dyDescent="0.25">
      <c r="A64" s="3" t="s">
        <v>271</v>
      </c>
      <c r="B64" s="16"/>
      <c r="C64" s="16"/>
      <c r="D64" s="16"/>
      <c r="E64" s="16"/>
      <c r="F64" s="16"/>
    </row>
    <row r="65" spans="1:6" ht="20.100000000000001" customHeight="1" x14ac:dyDescent="0.25">
      <c r="A65" s="22" t="s">
        <v>272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273</v>
      </c>
      <c r="B66" s="23"/>
      <c r="C66" s="23"/>
      <c r="D66" s="23"/>
      <c r="E66" s="23"/>
      <c r="F66" s="23"/>
    </row>
    <row r="67" spans="1:6" ht="20.100000000000001" customHeight="1" x14ac:dyDescent="0.25">
      <c r="A67" s="6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2024-04-24T17:18:46Z</cp:lastPrinted>
  <dcterms:created xsi:type="dcterms:W3CDTF">2023-03-16T22:14:51Z</dcterms:created>
  <dcterms:modified xsi:type="dcterms:W3CDTF">2024-05-02T17:08:21Z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